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55" windowHeight="11985" tabRatio="930" activeTab="1"/>
  </bookViews>
  <sheets>
    <sheet name="Boys U11" sheetId="1" r:id="rId1"/>
    <sheet name="Girls U11" sheetId="2" r:id="rId2"/>
    <sheet name="Boys U13" sheetId="3" r:id="rId3"/>
    <sheet name="Girls U13" sheetId="4" r:id="rId4"/>
    <sheet name="Boys U15" sheetId="5" state="hidden" r:id="rId5"/>
    <sheet name="U15 Results" sheetId="6" r:id="rId6"/>
    <sheet name="Girls U15" sheetId="7" state="hidden" r:id="rId7"/>
    <sheet name="U15 All Rounder" sheetId="8" r:id="rId8"/>
    <sheet name="Results by event" sheetId="9" r:id="rId9"/>
    <sheet name="Summary Results" sheetId="10" r:id="rId10"/>
    <sheet name="Results 1 - 3" sheetId="11" r:id="rId11"/>
    <sheet name="Non-Scoring" sheetId="12" r:id="rId12"/>
  </sheets>
  <externalReferences>
    <externalReference r:id="rId15"/>
    <externalReference r:id="rId16"/>
  </externalReferences>
  <definedNames>
    <definedName name="PAGE1">#REF!</definedName>
    <definedName name="PAGE2">#REF!</definedName>
    <definedName name="_xlnm.Print_Titles" localSheetId="4">'Boys U15'!$1:$1</definedName>
  </definedNames>
  <calcPr fullCalcOnLoad="1"/>
</workbook>
</file>

<file path=xl/sharedStrings.xml><?xml version="1.0" encoding="utf-8"?>
<sst xmlns="http://schemas.openxmlformats.org/spreadsheetml/2006/main" count="2705" uniqueCount="348">
  <si>
    <t>Boys U 11</t>
  </si>
  <si>
    <t>A/Amblers</t>
  </si>
  <si>
    <t>Banbury</t>
  </si>
  <si>
    <t>Bicester</t>
  </si>
  <si>
    <t>Oxford</t>
  </si>
  <si>
    <t>Witney</t>
  </si>
  <si>
    <t>Obstacle Race</t>
  </si>
  <si>
    <t>Time</t>
  </si>
  <si>
    <t>Points</t>
  </si>
  <si>
    <t>One Lap</t>
  </si>
  <si>
    <t>A - Name</t>
  </si>
  <si>
    <t>B - Name</t>
  </si>
  <si>
    <t>Total Time</t>
  </si>
  <si>
    <t>Speed Bounce</t>
  </si>
  <si>
    <t>Number</t>
  </si>
  <si>
    <t>Total Number</t>
  </si>
  <si>
    <t>Distance</t>
  </si>
  <si>
    <t>Total Distance</t>
  </si>
  <si>
    <t>Three Laps</t>
  </si>
  <si>
    <t>4 x 1 Lap Relay</t>
  </si>
  <si>
    <t>Total Points</t>
  </si>
  <si>
    <t>Girls U 11</t>
  </si>
  <si>
    <t>Radley</t>
  </si>
  <si>
    <t>Boys U 13</t>
  </si>
  <si>
    <t>Two Laps</t>
  </si>
  <si>
    <t>Four Laps</t>
  </si>
  <si>
    <t>Shot</t>
  </si>
  <si>
    <t>8 Laps Paarlauf</t>
  </si>
  <si>
    <t>4 x 2 Laps Relay</t>
  </si>
  <si>
    <t>Girls U 13</t>
  </si>
  <si>
    <t>Long Jump</t>
  </si>
  <si>
    <t>4x2 Laps Relay</t>
  </si>
  <si>
    <t>Boys U 15</t>
  </si>
  <si>
    <t>C - Name</t>
  </si>
  <si>
    <t>D - Name</t>
  </si>
  <si>
    <t>Shot Putt</t>
  </si>
  <si>
    <t>Girls U 15</t>
  </si>
  <si>
    <t>Oxfordshire Sports Hall League</t>
  </si>
  <si>
    <t>Under 15's All Rounder Competition</t>
  </si>
  <si>
    <t>Name</t>
  </si>
  <si>
    <t>Club</t>
  </si>
  <si>
    <t>Sex</t>
  </si>
  <si>
    <t>2 Lap</t>
  </si>
  <si>
    <t>4 Lap</t>
  </si>
  <si>
    <t>S. Bounce.</t>
  </si>
  <si>
    <t>Paarlauf</t>
  </si>
  <si>
    <t>Relay</t>
  </si>
  <si>
    <t>Boys</t>
  </si>
  <si>
    <t>Girls</t>
  </si>
  <si>
    <t>Under 11</t>
  </si>
  <si>
    <t>-</t>
  </si>
  <si>
    <t>Total</t>
  </si>
  <si>
    <t>Under 13</t>
  </si>
  <si>
    <t>Under 15</t>
  </si>
  <si>
    <t>Summary of Results</t>
  </si>
  <si>
    <t>Totals</t>
  </si>
  <si>
    <t>Position</t>
  </si>
  <si>
    <t>OVERALL RESULTS</t>
  </si>
  <si>
    <t>Event 1</t>
  </si>
  <si>
    <t>Event 2</t>
  </si>
  <si>
    <t>Event 3</t>
  </si>
  <si>
    <t>POINTS NEED TO BE ADJUSTED TO ALLOW FOR 4 ONLY EACH CLUB</t>
  </si>
  <si>
    <t>Windrush Sports Centre, Witney</t>
  </si>
  <si>
    <t>E - Name</t>
  </si>
  <si>
    <t>F - Name</t>
  </si>
  <si>
    <t>G - Name</t>
  </si>
  <si>
    <t>H - Name</t>
  </si>
  <si>
    <t>I - Name</t>
  </si>
  <si>
    <t>J - Name</t>
  </si>
  <si>
    <t>Girls U15</t>
  </si>
  <si>
    <t>Vertical Jump</t>
  </si>
  <si>
    <t>Triple Jump</t>
  </si>
  <si>
    <t xml:space="preserve">Venue : </t>
  </si>
  <si>
    <t xml:space="preserve">Date - </t>
  </si>
  <si>
    <t>Chest Push</t>
  </si>
  <si>
    <t>Venue</t>
  </si>
  <si>
    <t>Time - Heat 1</t>
  </si>
  <si>
    <t>Time - Heat 2</t>
  </si>
  <si>
    <t>OVERALL RESULTS FOR EVENT 1, 2 &amp; 3</t>
  </si>
  <si>
    <t>Windrush Leisure Centre, Witney</t>
  </si>
  <si>
    <t>Height</t>
  </si>
  <si>
    <t>6 Lap</t>
  </si>
  <si>
    <t>Total Height</t>
  </si>
  <si>
    <t>6 Laps</t>
  </si>
  <si>
    <t>U 15 G</t>
  </si>
  <si>
    <t>U15 B</t>
  </si>
  <si>
    <t>U15G</t>
  </si>
  <si>
    <t>U15 G</t>
  </si>
  <si>
    <t xml:space="preserve">U15B </t>
  </si>
  <si>
    <t xml:space="preserve">U15 B </t>
  </si>
  <si>
    <t xml:space="preserve">U15G </t>
  </si>
  <si>
    <t>U15B</t>
  </si>
  <si>
    <t>Non Scoring</t>
  </si>
  <si>
    <t>Long Jump U11 G</t>
  </si>
  <si>
    <t>Long Jump U13G</t>
  </si>
  <si>
    <t>Long Jump U11B</t>
  </si>
  <si>
    <t>Long Jump U13B</t>
  </si>
  <si>
    <t>Top</t>
  </si>
  <si>
    <t>2nd</t>
  </si>
  <si>
    <t>3rd</t>
  </si>
  <si>
    <t>4th</t>
  </si>
  <si>
    <t>Date:</t>
  </si>
  <si>
    <t>13th January 2019</t>
  </si>
  <si>
    <t>S Johnstone</t>
  </si>
  <si>
    <t>C Snelling</t>
  </si>
  <si>
    <t>L Rainbow</t>
  </si>
  <si>
    <t>A Wilkins</t>
  </si>
  <si>
    <t>L Griffiths</t>
  </si>
  <si>
    <t>B Faye</t>
  </si>
  <si>
    <t>J Nicolaou</t>
  </si>
  <si>
    <t>T Poole</t>
  </si>
  <si>
    <t>G Iyayi</t>
  </si>
  <si>
    <t>J Campbell</t>
  </si>
  <si>
    <t>A Bennett</t>
  </si>
  <si>
    <t>H Greenhalgh</t>
  </si>
  <si>
    <t>R Clark</t>
  </si>
  <si>
    <t>R Snelling</t>
  </si>
  <si>
    <t>E Blackburn</t>
  </si>
  <si>
    <t>F Scrivener</t>
  </si>
  <si>
    <t>I Cronin</t>
  </si>
  <si>
    <t>E Greenhalgh</t>
  </si>
  <si>
    <t>R D-Mason</t>
  </si>
  <si>
    <t>J Tosti</t>
  </si>
  <si>
    <t>K Williams</t>
  </si>
  <si>
    <t>E Whitfield</t>
  </si>
  <si>
    <t>A Griffiths</t>
  </si>
  <si>
    <t>M Dunn</t>
  </si>
  <si>
    <t>D Dunn</t>
  </si>
  <si>
    <t>L Anderson</t>
  </si>
  <si>
    <t>M Daenen</t>
  </si>
  <si>
    <t>I Green</t>
  </si>
  <si>
    <t>J Poole</t>
  </si>
  <si>
    <t>O Jones</t>
  </si>
  <si>
    <t>T B-Cray</t>
  </si>
  <si>
    <t>R Davis</t>
  </si>
  <si>
    <t>B Bennett</t>
  </si>
  <si>
    <t>O Cook</t>
  </si>
  <si>
    <t>E Williams</t>
  </si>
  <si>
    <t>Witney Sports Centre - 13th Janury 2019</t>
  </si>
  <si>
    <t>S Gilkes</t>
  </si>
  <si>
    <t>Ban</t>
  </si>
  <si>
    <t>I Moyaert</t>
  </si>
  <si>
    <t>R Sellers</t>
  </si>
  <si>
    <t>C Charles</t>
  </si>
  <si>
    <t>O Clamp</t>
  </si>
  <si>
    <t>A Jones</t>
  </si>
  <si>
    <t>J Killpack</t>
  </si>
  <si>
    <t>C Evans</t>
  </si>
  <si>
    <t>Oxf</t>
  </si>
  <si>
    <t>Speedbounce U13B</t>
  </si>
  <si>
    <t>Speedbounce U13G</t>
  </si>
  <si>
    <t>J Okoli</t>
  </si>
  <si>
    <t>N Abitabile</t>
  </si>
  <si>
    <t>A Oliver</t>
  </si>
  <si>
    <t>F Williams</t>
  </si>
  <si>
    <t>J Sands</t>
  </si>
  <si>
    <t>S Morgan</t>
  </si>
  <si>
    <t>R Allen</t>
  </si>
  <si>
    <t>H Stillion</t>
  </si>
  <si>
    <t>C Rice</t>
  </si>
  <si>
    <t>J King</t>
  </si>
  <si>
    <t>Z Cumberland</t>
  </si>
  <si>
    <t>J Hoyle</t>
  </si>
  <si>
    <t>R Jones</t>
  </si>
  <si>
    <t>B Thompson</t>
  </si>
  <si>
    <t>O Overden</t>
  </si>
  <si>
    <t>M Kingston</t>
  </si>
  <si>
    <t>M Muir</t>
  </si>
  <si>
    <t>L Marha</t>
  </si>
  <si>
    <t>A Walker</t>
  </si>
  <si>
    <t>M Powell</t>
  </si>
  <si>
    <t>S Fleet</t>
  </si>
  <si>
    <t>H Sanders</t>
  </si>
  <si>
    <t>G Halsey</t>
  </si>
  <si>
    <t>B Wyatt</t>
  </si>
  <si>
    <t>C Huepfl</t>
  </si>
  <si>
    <t>R West</t>
  </si>
  <si>
    <t>P Timbrell</t>
  </si>
  <si>
    <t>E Boulton</t>
  </si>
  <si>
    <t>A Beames</t>
  </si>
  <si>
    <t>A Kent</t>
  </si>
  <si>
    <t>M Rowe</t>
  </si>
  <si>
    <t>A Crawshaw</t>
  </si>
  <si>
    <t>A Longworth</t>
  </si>
  <si>
    <t>E Stroermer</t>
  </si>
  <si>
    <t>K Goding</t>
  </si>
  <si>
    <t>O Thompson</t>
  </si>
  <si>
    <t>D Naylor</t>
  </si>
  <si>
    <t>N Taylor</t>
  </si>
  <si>
    <t>C Morgan</t>
  </si>
  <si>
    <t>T Flawn</t>
  </si>
  <si>
    <t>T Prosser</t>
  </si>
  <si>
    <t>S Viner</t>
  </si>
  <si>
    <t>F Halsall</t>
  </si>
  <si>
    <t>A Frost</t>
  </si>
  <si>
    <t>A Barrett</t>
  </si>
  <si>
    <t>E Powell</t>
  </si>
  <si>
    <t>F Gardiner</t>
  </si>
  <si>
    <t>M Crawshaw</t>
  </si>
  <si>
    <t>J Davies</t>
  </si>
  <si>
    <t>Rad</t>
  </si>
  <si>
    <t>E Hoyle</t>
  </si>
  <si>
    <t>C A-Prince</t>
  </si>
  <si>
    <t>Abi</t>
  </si>
  <si>
    <t>S Naylor</t>
  </si>
  <si>
    <t>M Lynch</t>
  </si>
  <si>
    <t>B Flawn</t>
  </si>
  <si>
    <t>K Rayson</t>
  </si>
  <si>
    <t>J Green</t>
  </si>
  <si>
    <t>J Hodges</t>
  </si>
  <si>
    <t>I Hendon</t>
  </si>
  <si>
    <t>R Matthews</t>
  </si>
  <si>
    <t>S Cheeseman</t>
  </si>
  <si>
    <t>J Dyer</t>
  </si>
  <si>
    <t>F Topliss</t>
  </si>
  <si>
    <t>W Shayler</t>
  </si>
  <si>
    <t>J Hepworth</t>
  </si>
  <si>
    <t>C Hudson</t>
  </si>
  <si>
    <t>A Duffield</t>
  </si>
  <si>
    <t>T Pollard</t>
  </si>
  <si>
    <t>A Zollo</t>
  </si>
  <si>
    <t>D Goding</t>
  </si>
  <si>
    <t>J Newell</t>
  </si>
  <si>
    <t>M Wilkinson</t>
  </si>
  <si>
    <t>E Young</t>
  </si>
  <si>
    <t>O Cashell</t>
  </si>
  <si>
    <t>C Smith</t>
  </si>
  <si>
    <t>E Blake</t>
  </si>
  <si>
    <t>M Cookson</t>
  </si>
  <si>
    <t>L McIntyre</t>
  </si>
  <si>
    <t>I Fox</t>
  </si>
  <si>
    <t>L Chadwick</t>
  </si>
  <si>
    <t>K Senior</t>
  </si>
  <si>
    <t>J Hendon</t>
  </si>
  <si>
    <t>I Webb</t>
  </si>
  <si>
    <t>O N-Johnson</t>
  </si>
  <si>
    <t>A Willis</t>
  </si>
  <si>
    <t>G Bower</t>
  </si>
  <si>
    <t>L Beaugrand</t>
  </si>
  <si>
    <t>D LaPorte</t>
  </si>
  <si>
    <t>E Lock</t>
  </si>
  <si>
    <t>K K-Miles</t>
  </si>
  <si>
    <t>K Brown</t>
  </si>
  <si>
    <t>O Oweka</t>
  </si>
  <si>
    <t>E James</t>
  </si>
  <si>
    <t>J Jones</t>
  </si>
  <si>
    <t>K Bowsher</t>
  </si>
  <si>
    <t>S Duffield</t>
  </si>
  <si>
    <t>E Herbert</t>
  </si>
  <si>
    <t>A Burch</t>
  </si>
  <si>
    <t>B Jones</t>
  </si>
  <si>
    <t>M Sherwood</t>
  </si>
  <si>
    <t>R McIntyre</t>
  </si>
  <si>
    <t>I Bohannon</t>
  </si>
  <si>
    <t>A Cousins</t>
  </si>
  <si>
    <t>K Groves</t>
  </si>
  <si>
    <t>F McGinlay</t>
  </si>
  <si>
    <t>H Offord</t>
  </si>
  <si>
    <t>B Cousins</t>
  </si>
  <si>
    <t>E Timbrell</t>
  </si>
  <si>
    <t>C Falzone</t>
  </si>
  <si>
    <t>E Fabri</t>
  </si>
  <si>
    <t>Bic</t>
  </si>
  <si>
    <t>R Silvester</t>
  </si>
  <si>
    <t>A Parker</t>
  </si>
  <si>
    <t>T Crosby</t>
  </si>
  <si>
    <t>Wit</t>
  </si>
  <si>
    <t>H Field</t>
  </si>
  <si>
    <t>F Green</t>
  </si>
  <si>
    <t>A Hardwick</t>
  </si>
  <si>
    <t>O Schroelkamp</t>
  </si>
  <si>
    <t>S Rayson</t>
  </si>
  <si>
    <t>J Pickering</t>
  </si>
  <si>
    <t>T Westbrook</t>
  </si>
  <si>
    <t>M Henman</t>
  </si>
  <si>
    <t>J Howard</t>
  </si>
  <si>
    <t>M Pendry</t>
  </si>
  <si>
    <t>L Sherwood</t>
  </si>
  <si>
    <t>A Westbrook</t>
  </si>
  <si>
    <t>B Groves</t>
  </si>
  <si>
    <t>H Howard</t>
  </si>
  <si>
    <t>D Evans</t>
  </si>
  <si>
    <t>WHH</t>
  </si>
  <si>
    <t>N Gill</t>
  </si>
  <si>
    <t>O Dyer</t>
  </si>
  <si>
    <t>Speedbounce U11G</t>
  </si>
  <si>
    <t>E Knight</t>
  </si>
  <si>
    <t>Speedbounce U11B</t>
  </si>
  <si>
    <t>Triple Jump U11G</t>
  </si>
  <si>
    <t>Triple Jump U11B</t>
  </si>
  <si>
    <t>I Crosby</t>
  </si>
  <si>
    <t>S McKinnon</t>
  </si>
  <si>
    <t>J Pollard</t>
  </si>
  <si>
    <t>G Burch</t>
  </si>
  <si>
    <t>N Herbert</t>
  </si>
  <si>
    <t>E Smith</t>
  </si>
  <si>
    <t>F Bisp</t>
  </si>
  <si>
    <t>B Wetton</t>
  </si>
  <si>
    <t>B Wells</t>
  </si>
  <si>
    <t>A Muir</t>
  </si>
  <si>
    <t>E Betts</t>
  </si>
  <si>
    <t>1.32.7</t>
  </si>
  <si>
    <t>1.33.1</t>
  </si>
  <si>
    <t>1.33.3</t>
  </si>
  <si>
    <t>1.37.8</t>
  </si>
  <si>
    <t>1.39.6</t>
  </si>
  <si>
    <t>1.41.7</t>
  </si>
  <si>
    <t>1.45.6</t>
  </si>
  <si>
    <t>1.38.8</t>
  </si>
  <si>
    <t>1.36.2</t>
  </si>
  <si>
    <t>1.37.4</t>
  </si>
  <si>
    <t>1.25.1</t>
  </si>
  <si>
    <t>1.28.8</t>
  </si>
  <si>
    <t>1.32.1</t>
  </si>
  <si>
    <t>1.32.5</t>
  </si>
  <si>
    <t>1.32.6</t>
  </si>
  <si>
    <t>1.27.6</t>
  </si>
  <si>
    <t>1.27.7</t>
  </si>
  <si>
    <t xml:space="preserve"> E Blackburn</t>
  </si>
  <si>
    <t>J Kent</t>
  </si>
  <si>
    <t>O Gorski</t>
  </si>
  <si>
    <t>O Ovenden</t>
  </si>
  <si>
    <t>M Mui</t>
  </si>
  <si>
    <t>L Marah</t>
  </si>
  <si>
    <t>T Jacobs</t>
  </si>
  <si>
    <t>1.47.6</t>
  </si>
  <si>
    <t>1.54.2</t>
  </si>
  <si>
    <t>1.57.0</t>
  </si>
  <si>
    <t>1.53.6</t>
  </si>
  <si>
    <t>1.56.1</t>
  </si>
  <si>
    <t>1.49.0</t>
  </si>
  <si>
    <t>1.54.5</t>
  </si>
  <si>
    <t>1.46.1</t>
  </si>
  <si>
    <t>1.51.0</t>
  </si>
  <si>
    <t>1.55.3</t>
  </si>
  <si>
    <t>1.52.4</t>
  </si>
  <si>
    <t>1.43.4</t>
  </si>
  <si>
    <t>1.50.7</t>
  </si>
  <si>
    <t>1.48.4</t>
  </si>
  <si>
    <t>1.49.6</t>
  </si>
  <si>
    <t>1.53.3</t>
  </si>
  <si>
    <t>1.59.8</t>
  </si>
  <si>
    <t>1.43.8</t>
  </si>
  <si>
    <t>1.48.1</t>
  </si>
  <si>
    <t>1.51.1</t>
  </si>
  <si>
    <t>1.45.3</t>
  </si>
  <si>
    <t>1.33.9</t>
  </si>
  <si>
    <t>1.35.8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</si>
</sst>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0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u val="single"/>
      <sz val="14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b/>
      <i/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thin"/>
      <bottom style="medium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thin"/>
      <top/>
      <bottom/>
    </border>
    <border>
      <left/>
      <right style="medium"/>
      <top/>
      <bottom style="thin"/>
    </border>
    <border>
      <left style="thin"/>
      <right style="medium"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1" fontId="3" fillId="0" borderId="11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Continuous"/>
    </xf>
    <xf numFmtId="1" fontId="0" fillId="0" borderId="10" xfId="0" applyNumberForma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5" fontId="2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2" fillId="0" borderId="0" xfId="0" applyNumberFormat="1" applyFont="1" applyAlignment="1">
      <alignment horizontal="centerContinuous"/>
    </xf>
    <xf numFmtId="165" fontId="0" fillId="0" borderId="0" xfId="0" applyNumberFormat="1" applyAlignment="1">
      <alignment horizontal="center"/>
    </xf>
    <xf numFmtId="164" fontId="0" fillId="0" borderId="10" xfId="0" applyNumberFormat="1" applyBorder="1" applyAlignment="1">
      <alignment horizontal="center"/>
    </xf>
    <xf numFmtId="17" fontId="2" fillId="0" borderId="0" xfId="0" applyNumberFormat="1" applyFont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7" xfId="0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Continuous"/>
    </xf>
    <xf numFmtId="0" fontId="0" fillId="0" borderId="0" xfId="0" applyFont="1" applyAlignment="1">
      <alignment horizontal="center" vertical="center"/>
    </xf>
    <xf numFmtId="47" fontId="0" fillId="0" borderId="0" xfId="0" applyNumberFormat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3" fillId="0" borderId="31" xfId="0" applyFont="1" applyBorder="1" applyAlignment="1">
      <alignment horizontal="right"/>
    </xf>
    <xf numFmtId="1" fontId="3" fillId="0" borderId="10" xfId="0" applyNumberFormat="1" applyFont="1" applyBorder="1" applyAlignment="1">
      <alignment horizontal="center"/>
    </xf>
    <xf numFmtId="1" fontId="3" fillId="0" borderId="3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1" fontId="0" fillId="0" borderId="0" xfId="0" applyNumberFormat="1" applyFont="1" applyAlignment="1">
      <alignment horizontal="center"/>
    </xf>
    <xf numFmtId="47" fontId="0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17" fontId="2" fillId="0" borderId="0" xfId="0" applyNumberFormat="1" applyFont="1" applyAlignment="1">
      <alignment horizontal="left"/>
    </xf>
    <xf numFmtId="17" fontId="4" fillId="0" borderId="0" xfId="0" applyNumberFormat="1" applyFont="1" applyFill="1" applyAlignment="1">
      <alignment horizontal="left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4" borderId="42" xfId="0" applyFont="1" applyFill="1" applyBorder="1" applyAlignment="1">
      <alignment horizontal="center"/>
    </xf>
    <xf numFmtId="0" fontId="0" fillId="34" borderId="43" xfId="0" applyFont="1" applyFill="1" applyBorder="1" applyAlignment="1">
      <alignment horizontal="center"/>
    </xf>
    <xf numFmtId="0" fontId="3" fillId="34" borderId="44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45" xfId="0" applyFont="1" applyFill="1" applyBorder="1" applyAlignment="1">
      <alignment horizontal="center"/>
    </xf>
    <xf numFmtId="0" fontId="0" fillId="34" borderId="46" xfId="0" applyFont="1" applyFill="1" applyBorder="1" applyAlignment="1">
      <alignment horizontal="center"/>
    </xf>
    <xf numFmtId="0" fontId="0" fillId="34" borderId="45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4" borderId="4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/>
    </xf>
    <xf numFmtId="0" fontId="0" fillId="34" borderId="49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49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3" fillId="34" borderId="49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/>
    </xf>
    <xf numFmtId="0" fontId="0" fillId="34" borderId="54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34" borderId="54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44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5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3" fillId="33" borderId="5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34" borderId="38" xfId="0" applyFont="1" applyFill="1" applyBorder="1" applyAlignment="1">
      <alignment horizontal="center"/>
    </xf>
    <xf numFmtId="0" fontId="0" fillId="34" borderId="50" xfId="0" applyFont="1" applyFill="1" applyBorder="1" applyAlignment="1">
      <alignment horizontal="center"/>
    </xf>
    <xf numFmtId="0" fontId="0" fillId="34" borderId="4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3" fillId="33" borderId="3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eather\Documents\Sportshall\2018%20%20Results\1.%20Sportshall%20-%20Event%201%20-%202018-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.%20Sportshall%20-%20Event%202%20-%202018-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ys U11"/>
      <sheetName val="Girls U11"/>
      <sheetName val="Boys U13"/>
      <sheetName val="Girls U13"/>
      <sheetName val="Boys U15"/>
      <sheetName val="Girls U15"/>
      <sheetName val="U15 Results"/>
      <sheetName val="U15 All Rounder"/>
      <sheetName val="Results by event"/>
      <sheetName val="Summary Results"/>
      <sheetName val="Non Scoring"/>
    </sheetNames>
    <sheetDataSet>
      <sheetData sheetId="0">
        <row r="4">
          <cell r="C4" t="str">
            <v>Abingdon</v>
          </cell>
          <cell r="D4" t="str">
            <v>Banbury</v>
          </cell>
          <cell r="E4" t="str">
            <v>Bicester</v>
          </cell>
          <cell r="F4" t="str">
            <v>Oxford</v>
          </cell>
          <cell r="G4" t="str">
            <v>Radley</v>
          </cell>
          <cell r="H4" t="str">
            <v>White Horse</v>
          </cell>
          <cell r="I4" t="str">
            <v>Witney</v>
          </cell>
        </row>
      </sheetData>
      <sheetData sheetId="9">
        <row r="11">
          <cell r="B11">
            <v>16</v>
          </cell>
          <cell r="C11">
            <v>42</v>
          </cell>
          <cell r="D11">
            <v>41</v>
          </cell>
          <cell r="E11">
            <v>22</v>
          </cell>
          <cell r="F11">
            <v>24</v>
          </cell>
          <cell r="G11">
            <v>6</v>
          </cell>
          <cell r="H11">
            <v>42</v>
          </cell>
        </row>
        <row r="12">
          <cell r="B12">
            <v>27</v>
          </cell>
          <cell r="C12">
            <v>26</v>
          </cell>
          <cell r="D12">
            <v>45</v>
          </cell>
          <cell r="E12">
            <v>21</v>
          </cell>
          <cell r="F12">
            <v>12</v>
          </cell>
          <cell r="G12">
            <v>26</v>
          </cell>
          <cell r="H12">
            <v>38</v>
          </cell>
        </row>
        <row r="15">
          <cell r="B15">
            <v>4</v>
          </cell>
          <cell r="C15">
            <v>3</v>
          </cell>
          <cell r="D15">
            <v>1</v>
          </cell>
          <cell r="E15">
            <v>4</v>
          </cell>
          <cell r="F15">
            <v>6</v>
          </cell>
          <cell r="G15">
            <v>7</v>
          </cell>
          <cell r="H15">
            <v>2</v>
          </cell>
        </row>
        <row r="18">
          <cell r="B18">
            <v>19</v>
          </cell>
          <cell r="C18">
            <v>24</v>
          </cell>
          <cell r="D18">
            <v>45</v>
          </cell>
          <cell r="E18">
            <v>22</v>
          </cell>
          <cell r="F18">
            <v>0</v>
          </cell>
          <cell r="G18">
            <v>13</v>
          </cell>
          <cell r="H18">
            <v>36</v>
          </cell>
        </row>
        <row r="19">
          <cell r="B19">
            <v>25</v>
          </cell>
          <cell r="C19">
            <v>31</v>
          </cell>
          <cell r="D19">
            <v>43</v>
          </cell>
          <cell r="E19">
            <v>39</v>
          </cell>
          <cell r="F19">
            <v>12</v>
          </cell>
          <cell r="G19">
            <v>10</v>
          </cell>
          <cell r="H19">
            <v>45</v>
          </cell>
        </row>
        <row r="25">
          <cell r="B25">
            <v>42</v>
          </cell>
          <cell r="C25">
            <v>83</v>
          </cell>
          <cell r="D25">
            <v>239</v>
          </cell>
          <cell r="E25">
            <v>0</v>
          </cell>
          <cell r="F25">
            <v>0</v>
          </cell>
          <cell r="G25">
            <v>0</v>
          </cell>
          <cell r="H25">
            <v>215</v>
          </cell>
        </row>
        <row r="29">
          <cell r="B29">
            <v>53</v>
          </cell>
          <cell r="C29">
            <v>182</v>
          </cell>
          <cell r="D29">
            <v>213</v>
          </cell>
          <cell r="E29">
            <v>0</v>
          </cell>
          <cell r="F29">
            <v>49</v>
          </cell>
          <cell r="G29">
            <v>0</v>
          </cell>
          <cell r="H29">
            <v>239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ys U11"/>
      <sheetName val="Girls U11"/>
      <sheetName val="Boys U13"/>
      <sheetName val="Girls U13"/>
      <sheetName val="Boys U15"/>
      <sheetName val="Girls U15"/>
      <sheetName val="U15 Results"/>
      <sheetName val="U15 All Rounder"/>
      <sheetName val="Results by event"/>
      <sheetName val="Summary Results"/>
      <sheetName val="Overall 1 &amp; 2"/>
      <sheetName val="Non-Scoring"/>
    </sheetNames>
    <sheetDataSet>
      <sheetData sheetId="10">
        <row r="35">
          <cell r="B35">
            <v>15</v>
          </cell>
          <cell r="C35">
            <v>32</v>
          </cell>
          <cell r="D35">
            <v>43</v>
          </cell>
          <cell r="E35">
            <v>31</v>
          </cell>
          <cell r="F35">
            <v>29</v>
          </cell>
          <cell r="G35">
            <v>3</v>
          </cell>
          <cell r="H35">
            <v>39</v>
          </cell>
        </row>
        <row r="36">
          <cell r="B36">
            <v>6</v>
          </cell>
          <cell r="C36">
            <v>18</v>
          </cell>
          <cell r="D36">
            <v>47</v>
          </cell>
          <cell r="E36">
            <v>31</v>
          </cell>
          <cell r="F36">
            <v>12</v>
          </cell>
          <cell r="G36">
            <v>33</v>
          </cell>
          <cell r="H36">
            <v>43</v>
          </cell>
        </row>
        <row r="42">
          <cell r="B42">
            <v>0</v>
          </cell>
          <cell r="C42">
            <v>41</v>
          </cell>
          <cell r="D42">
            <v>23</v>
          </cell>
          <cell r="E42">
            <v>37</v>
          </cell>
          <cell r="F42">
            <v>13</v>
          </cell>
          <cell r="G42">
            <v>8</v>
          </cell>
          <cell r="H42">
            <v>31</v>
          </cell>
        </row>
        <row r="43">
          <cell r="B43">
            <v>22</v>
          </cell>
          <cell r="C43">
            <v>25</v>
          </cell>
          <cell r="D43">
            <v>46</v>
          </cell>
          <cell r="E43">
            <v>29</v>
          </cell>
          <cell r="F43">
            <v>24</v>
          </cell>
          <cell r="G43">
            <v>8</v>
          </cell>
          <cell r="H43">
            <v>47</v>
          </cell>
        </row>
        <row r="49">
          <cell r="B49">
            <v>0</v>
          </cell>
          <cell r="C49">
            <v>221</v>
          </cell>
          <cell r="D49">
            <v>220</v>
          </cell>
          <cell r="E49">
            <v>0</v>
          </cell>
          <cell r="F49">
            <v>43</v>
          </cell>
          <cell r="G49">
            <v>17</v>
          </cell>
          <cell r="H49">
            <v>230</v>
          </cell>
        </row>
        <row r="51">
          <cell r="B51">
            <v>6</v>
          </cell>
          <cell r="C51">
            <v>2</v>
          </cell>
          <cell r="D51">
            <v>3</v>
          </cell>
          <cell r="E51">
            <v>6</v>
          </cell>
          <cell r="F51">
            <v>4</v>
          </cell>
          <cell r="G51">
            <v>5</v>
          </cell>
          <cell r="H51">
            <v>1</v>
          </cell>
        </row>
        <row r="54">
          <cell r="B54">
            <v>0</v>
          </cell>
          <cell r="C54">
            <v>170</v>
          </cell>
          <cell r="D54">
            <v>220</v>
          </cell>
          <cell r="E54">
            <v>0</v>
          </cell>
          <cell r="F54">
            <v>0</v>
          </cell>
          <cell r="G54">
            <v>37</v>
          </cell>
          <cell r="H54">
            <v>256</v>
          </cell>
        </row>
        <row r="56">
          <cell r="B56">
            <v>5</v>
          </cell>
          <cell r="C56">
            <v>3</v>
          </cell>
          <cell r="D56">
            <v>2</v>
          </cell>
          <cell r="E56">
            <v>5</v>
          </cell>
          <cell r="F56">
            <v>5</v>
          </cell>
          <cell r="G56">
            <v>4</v>
          </cell>
          <cell r="H5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9"/>
  <sheetViews>
    <sheetView zoomScalePageLayoutView="0" workbookViewId="0" topLeftCell="A1">
      <pane ySplit="5" topLeftCell="A47" activePane="bottomLeft" state="frozen"/>
      <selection pane="topLeft" activeCell="A1" sqref="A1"/>
      <selection pane="bottomLeft" activeCell="K53" sqref="K53"/>
    </sheetView>
  </sheetViews>
  <sheetFormatPr defaultColWidth="9.140625" defaultRowHeight="12.75"/>
  <cols>
    <col min="1" max="1" width="4.00390625" style="2" customWidth="1"/>
    <col min="2" max="2" width="15.00390625" style="0" customWidth="1"/>
    <col min="3" max="3" width="12.57421875" style="2" customWidth="1"/>
    <col min="4" max="4" width="11.57421875" style="2" bestFit="1" customWidth="1"/>
    <col min="5" max="5" width="12.7109375" style="2" bestFit="1" customWidth="1"/>
    <col min="6" max="6" width="12.28125" style="2" customWidth="1"/>
    <col min="7" max="7" width="13.421875" style="2" bestFit="1" customWidth="1"/>
    <col min="8" max="8" width="13.140625" style="2" bestFit="1" customWidth="1"/>
    <col min="9" max="9" width="13.28125" style="2" bestFit="1" customWidth="1"/>
  </cols>
  <sheetData>
    <row r="2" spans="1:7" ht="12.75">
      <c r="A2" s="1" t="s">
        <v>72</v>
      </c>
      <c r="C2" s="3" t="s">
        <v>79</v>
      </c>
      <c r="G2" s="44" t="s">
        <v>102</v>
      </c>
    </row>
    <row r="5" spans="2:9" ht="12.75">
      <c r="B5" s="4" t="s">
        <v>0</v>
      </c>
      <c r="C5" s="3" t="str">
        <f>'[1]Boys U11'!$C$4</f>
        <v>Abingdon</v>
      </c>
      <c r="D5" s="3" t="str">
        <f>'[1]Boys U11'!$D$4</f>
        <v>Banbury</v>
      </c>
      <c r="E5" s="3" t="str">
        <f>'[1]Boys U11'!$E$4</f>
        <v>Bicester</v>
      </c>
      <c r="F5" s="3" t="str">
        <f>'[1]Boys U11'!$F$4</f>
        <v>Oxford</v>
      </c>
      <c r="G5" s="3" t="str">
        <f>'[1]Boys U11'!$G$4</f>
        <v>Radley</v>
      </c>
      <c r="H5" s="3" t="str">
        <f>'[1]Boys U11'!$H$4</f>
        <v>White Horse</v>
      </c>
      <c r="I5" s="3" t="str">
        <f>'[1]Boys U11'!$I$4</f>
        <v>Witney</v>
      </c>
    </row>
    <row r="6" ht="12.75">
      <c r="B6" s="4" t="s">
        <v>6</v>
      </c>
    </row>
    <row r="7" spans="1:9" ht="12.75">
      <c r="A7" s="3">
        <v>1</v>
      </c>
      <c r="B7" t="s">
        <v>7</v>
      </c>
      <c r="C7" s="5" t="s">
        <v>309</v>
      </c>
      <c r="D7" s="5" t="s">
        <v>310</v>
      </c>
      <c r="E7" s="5" t="s">
        <v>308</v>
      </c>
      <c r="F7" s="5" t="s">
        <v>304</v>
      </c>
      <c r="G7" s="5" t="s">
        <v>309</v>
      </c>
      <c r="H7" s="5">
        <v>0</v>
      </c>
      <c r="I7" s="5" t="s">
        <v>302</v>
      </c>
    </row>
    <row r="8" spans="1:9" ht="12.75">
      <c r="A8" s="3"/>
      <c r="B8" s="6" t="s">
        <v>8</v>
      </c>
      <c r="C8" s="7">
        <v>6</v>
      </c>
      <c r="D8" s="7">
        <v>4</v>
      </c>
      <c r="E8" s="7">
        <v>2</v>
      </c>
      <c r="F8" s="7">
        <v>3</v>
      </c>
      <c r="G8" s="7">
        <v>6</v>
      </c>
      <c r="H8" s="7">
        <v>0</v>
      </c>
      <c r="I8" s="7">
        <v>7</v>
      </c>
    </row>
    <row r="9" spans="1:2" ht="12.75">
      <c r="A9" s="3"/>
      <c r="B9" s="4" t="s">
        <v>9</v>
      </c>
    </row>
    <row r="10" spans="1:9" ht="12.75">
      <c r="A10" s="3">
        <v>2</v>
      </c>
      <c r="B10" t="s">
        <v>10</v>
      </c>
      <c r="C10" s="2" t="s">
        <v>151</v>
      </c>
      <c r="D10" s="89" t="s">
        <v>320</v>
      </c>
      <c r="E10" s="2" t="s">
        <v>207</v>
      </c>
      <c r="F10" s="2" t="s">
        <v>107</v>
      </c>
      <c r="G10" s="2" t="s">
        <v>160</v>
      </c>
      <c r="H10" s="2" t="s">
        <v>221</v>
      </c>
      <c r="I10" s="2" t="s">
        <v>215</v>
      </c>
    </row>
    <row r="11" spans="1:9" ht="12.75">
      <c r="A11" s="3"/>
      <c r="B11" t="s">
        <v>7</v>
      </c>
      <c r="C11" s="9">
        <v>13.2</v>
      </c>
      <c r="D11" s="9">
        <v>14.2</v>
      </c>
      <c r="E11" s="9">
        <v>13.1</v>
      </c>
      <c r="F11" s="9">
        <v>13.5</v>
      </c>
      <c r="G11" s="9">
        <v>14.7</v>
      </c>
      <c r="H11" s="9">
        <v>13</v>
      </c>
      <c r="I11" s="9">
        <v>13.6</v>
      </c>
    </row>
    <row r="12" spans="1:9" ht="12.75">
      <c r="A12" s="3"/>
      <c r="B12" t="s">
        <v>11</v>
      </c>
      <c r="C12" s="2" t="s">
        <v>152</v>
      </c>
      <c r="D12" s="2" t="s">
        <v>106</v>
      </c>
      <c r="E12" s="2" t="s">
        <v>208</v>
      </c>
      <c r="F12" s="2" t="s">
        <v>108</v>
      </c>
      <c r="G12" s="2" t="s">
        <v>157</v>
      </c>
      <c r="H12" s="2" t="s">
        <v>222</v>
      </c>
      <c r="I12" s="2" t="s">
        <v>216</v>
      </c>
    </row>
    <row r="13" spans="1:9" ht="12.75">
      <c r="A13" s="3"/>
      <c r="B13" t="s">
        <v>7</v>
      </c>
      <c r="C13" s="9">
        <v>14.5</v>
      </c>
      <c r="D13" s="9">
        <v>13.7</v>
      </c>
      <c r="E13" s="9">
        <v>13.3</v>
      </c>
      <c r="F13" s="9">
        <v>14.7</v>
      </c>
      <c r="G13" s="9">
        <v>13.5</v>
      </c>
      <c r="H13" s="9">
        <v>15.7</v>
      </c>
      <c r="I13" s="9">
        <v>13.4</v>
      </c>
    </row>
    <row r="14" spans="1:9" ht="12.75">
      <c r="A14" s="3"/>
      <c r="B14" t="s">
        <v>33</v>
      </c>
      <c r="C14" s="8" t="s">
        <v>153</v>
      </c>
      <c r="D14" s="8" t="s">
        <v>104</v>
      </c>
      <c r="E14" s="8" t="s">
        <v>209</v>
      </c>
      <c r="F14" s="8" t="s">
        <v>109</v>
      </c>
      <c r="G14" s="8" t="s">
        <v>158</v>
      </c>
      <c r="H14" s="8" t="s">
        <v>223</v>
      </c>
      <c r="I14" s="8" t="s">
        <v>217</v>
      </c>
    </row>
    <row r="15" spans="1:9" ht="12.75">
      <c r="A15" s="3"/>
      <c r="B15" t="s">
        <v>7</v>
      </c>
      <c r="C15" s="9">
        <v>14.9</v>
      </c>
      <c r="D15" s="9">
        <v>16.3</v>
      </c>
      <c r="E15" s="9">
        <v>13.2</v>
      </c>
      <c r="F15" s="9">
        <v>14.4</v>
      </c>
      <c r="G15" s="9">
        <v>13.5</v>
      </c>
      <c r="H15" s="9">
        <v>14.7</v>
      </c>
      <c r="I15" s="9">
        <v>13.8</v>
      </c>
    </row>
    <row r="16" spans="1:9" ht="12.75">
      <c r="A16" s="3"/>
      <c r="B16" t="s">
        <v>34</v>
      </c>
      <c r="C16" s="8" t="s">
        <v>154</v>
      </c>
      <c r="D16" s="8" t="s">
        <v>105</v>
      </c>
      <c r="E16" s="8" t="s">
        <v>210</v>
      </c>
      <c r="F16" s="8" t="s">
        <v>110</v>
      </c>
      <c r="G16" s="8" t="s">
        <v>159</v>
      </c>
      <c r="H16" s="8"/>
      <c r="I16" s="8" t="s">
        <v>163</v>
      </c>
    </row>
    <row r="17" spans="1:9" ht="12.75">
      <c r="A17" s="3"/>
      <c r="B17" t="s">
        <v>7</v>
      </c>
      <c r="C17" s="9">
        <v>13.5</v>
      </c>
      <c r="D17" s="9">
        <v>14.4</v>
      </c>
      <c r="E17" s="9">
        <v>14.3</v>
      </c>
      <c r="F17" s="9">
        <v>13.8</v>
      </c>
      <c r="G17" s="9">
        <v>14.4</v>
      </c>
      <c r="H17" s="9">
        <v>0</v>
      </c>
      <c r="I17" s="9">
        <v>14.3</v>
      </c>
    </row>
    <row r="18" spans="1:9" ht="12.75">
      <c r="A18" s="3"/>
      <c r="B18" t="s">
        <v>12</v>
      </c>
      <c r="C18" s="9">
        <f aca="true" t="shared" si="0" ref="C18:I18">C17+C15+C13+C11</f>
        <v>56.099999999999994</v>
      </c>
      <c r="D18" s="9">
        <f t="shared" si="0"/>
        <v>58.60000000000001</v>
      </c>
      <c r="E18" s="9">
        <f t="shared" si="0"/>
        <v>53.9</v>
      </c>
      <c r="F18" s="9">
        <f t="shared" si="0"/>
        <v>56.400000000000006</v>
      </c>
      <c r="G18" s="9">
        <f t="shared" si="0"/>
        <v>56.099999999999994</v>
      </c>
      <c r="H18" s="9">
        <f t="shared" si="0"/>
        <v>43.4</v>
      </c>
      <c r="I18" s="9">
        <f t="shared" si="0"/>
        <v>55.1</v>
      </c>
    </row>
    <row r="19" spans="1:9" ht="12.75">
      <c r="A19" s="3"/>
      <c r="B19" s="6" t="s">
        <v>8</v>
      </c>
      <c r="C19" s="7">
        <v>5</v>
      </c>
      <c r="D19" s="7">
        <v>2</v>
      </c>
      <c r="E19" s="7">
        <v>7</v>
      </c>
      <c r="F19" s="7">
        <v>3</v>
      </c>
      <c r="G19" s="7">
        <v>5</v>
      </c>
      <c r="H19" s="7">
        <v>1</v>
      </c>
      <c r="I19" s="7">
        <v>6</v>
      </c>
    </row>
    <row r="20" spans="1:2" ht="12.75">
      <c r="A20" s="3"/>
      <c r="B20" s="4" t="s">
        <v>13</v>
      </c>
    </row>
    <row r="21" spans="1:9" ht="12.75">
      <c r="A21" s="3">
        <v>3</v>
      </c>
      <c r="B21" t="s">
        <v>10</v>
      </c>
      <c r="C21" s="2" t="s">
        <v>151</v>
      </c>
      <c r="D21" s="89" t="s">
        <v>320</v>
      </c>
      <c r="E21" s="2" t="s">
        <v>211</v>
      </c>
      <c r="F21" s="2" t="s">
        <v>111</v>
      </c>
      <c r="G21" s="2" t="s">
        <v>157</v>
      </c>
      <c r="H21" s="2" t="s">
        <v>222</v>
      </c>
      <c r="I21" s="2" t="s">
        <v>215</v>
      </c>
    </row>
    <row r="22" spans="1:9" ht="12.75">
      <c r="A22" s="3"/>
      <c r="B22" t="s">
        <v>14</v>
      </c>
      <c r="C22" s="8">
        <v>44</v>
      </c>
      <c r="D22" s="8">
        <v>40</v>
      </c>
      <c r="E22" s="8">
        <v>46</v>
      </c>
      <c r="F22" s="8">
        <v>38</v>
      </c>
      <c r="G22" s="8">
        <v>50</v>
      </c>
      <c r="H22" s="8">
        <v>23</v>
      </c>
      <c r="I22" s="8">
        <v>53</v>
      </c>
    </row>
    <row r="23" spans="1:9" ht="12.75">
      <c r="A23" s="3"/>
      <c r="B23" t="s">
        <v>11</v>
      </c>
      <c r="C23" s="8" t="s">
        <v>155</v>
      </c>
      <c r="D23" s="8" t="s">
        <v>103</v>
      </c>
      <c r="E23" s="8" t="s">
        <v>209</v>
      </c>
      <c r="F23" s="8" t="s">
        <v>108</v>
      </c>
      <c r="G23" s="8" t="s">
        <v>160</v>
      </c>
      <c r="H23" s="115" t="s">
        <v>223</v>
      </c>
      <c r="I23" s="8" t="s">
        <v>216</v>
      </c>
    </row>
    <row r="24" spans="1:10" ht="12.75">
      <c r="A24" s="3"/>
      <c r="B24" t="s">
        <v>14</v>
      </c>
      <c r="C24" s="8">
        <v>44</v>
      </c>
      <c r="D24" s="8">
        <v>45</v>
      </c>
      <c r="E24" s="8">
        <v>38</v>
      </c>
      <c r="F24" s="8">
        <v>35</v>
      </c>
      <c r="G24" s="8">
        <v>45</v>
      </c>
      <c r="H24" s="8">
        <v>25</v>
      </c>
      <c r="I24" s="8">
        <v>48</v>
      </c>
      <c r="J24" s="8"/>
    </row>
    <row r="25" spans="1:9" ht="12.75">
      <c r="A25" s="3"/>
      <c r="B25" t="s">
        <v>33</v>
      </c>
      <c r="C25" s="8" t="s">
        <v>152</v>
      </c>
      <c r="D25" s="8" t="s">
        <v>105</v>
      </c>
      <c r="E25" s="8" t="s">
        <v>212</v>
      </c>
      <c r="F25" s="8" t="s">
        <v>109</v>
      </c>
      <c r="G25" s="8" t="s">
        <v>158</v>
      </c>
      <c r="H25" s="8"/>
      <c r="I25" s="8" t="s">
        <v>218</v>
      </c>
    </row>
    <row r="26" spans="1:9" ht="12.75">
      <c r="A26" s="3"/>
      <c r="B26" t="s">
        <v>14</v>
      </c>
      <c r="C26" s="8">
        <v>45</v>
      </c>
      <c r="D26" s="8">
        <v>36</v>
      </c>
      <c r="E26" s="8">
        <v>43</v>
      </c>
      <c r="F26" s="8">
        <v>40</v>
      </c>
      <c r="G26" s="8">
        <v>43</v>
      </c>
      <c r="H26" s="8">
        <v>0</v>
      </c>
      <c r="I26" s="8">
        <v>49</v>
      </c>
    </row>
    <row r="27" spans="1:9" ht="12.75">
      <c r="A27" s="3"/>
      <c r="B27" t="s">
        <v>34</v>
      </c>
      <c r="C27" s="2" t="s">
        <v>156</v>
      </c>
      <c r="D27" s="2" t="s">
        <v>104</v>
      </c>
      <c r="E27" s="2" t="s">
        <v>213</v>
      </c>
      <c r="F27" s="2" t="s">
        <v>112</v>
      </c>
      <c r="G27" s="2" t="s">
        <v>161</v>
      </c>
      <c r="I27" s="2" t="s">
        <v>163</v>
      </c>
    </row>
    <row r="28" spans="1:9" ht="12.75">
      <c r="A28" s="3"/>
      <c r="B28" t="s">
        <v>14</v>
      </c>
      <c r="C28" s="8">
        <v>35</v>
      </c>
      <c r="D28" s="8">
        <v>24</v>
      </c>
      <c r="E28" s="8">
        <v>41</v>
      </c>
      <c r="F28" s="8">
        <v>40</v>
      </c>
      <c r="G28" s="8">
        <v>42</v>
      </c>
      <c r="H28" s="8">
        <v>0</v>
      </c>
      <c r="I28" s="8">
        <v>48</v>
      </c>
    </row>
    <row r="29" spans="1:9" ht="12.75">
      <c r="A29" s="3"/>
      <c r="B29" t="s">
        <v>15</v>
      </c>
      <c r="C29" s="8">
        <f>C22+C24+C26+C28</f>
        <v>168</v>
      </c>
      <c r="D29" s="8">
        <f aca="true" t="shared" si="1" ref="D29:I29">D22+D24+D26+D28</f>
        <v>145</v>
      </c>
      <c r="E29" s="8">
        <f t="shared" si="1"/>
        <v>168</v>
      </c>
      <c r="F29" s="8">
        <f t="shared" si="1"/>
        <v>153</v>
      </c>
      <c r="G29" s="8">
        <f t="shared" si="1"/>
        <v>180</v>
      </c>
      <c r="H29" s="8">
        <f t="shared" si="1"/>
        <v>48</v>
      </c>
      <c r="I29" s="8">
        <f t="shared" si="1"/>
        <v>198</v>
      </c>
    </row>
    <row r="30" spans="1:9" ht="12.75">
      <c r="A30" s="3"/>
      <c r="B30" s="6" t="s">
        <v>8</v>
      </c>
      <c r="C30" s="7">
        <v>5</v>
      </c>
      <c r="D30" s="7">
        <v>2</v>
      </c>
      <c r="E30" s="7">
        <v>5</v>
      </c>
      <c r="F30" s="7">
        <v>3</v>
      </c>
      <c r="G30" s="7">
        <v>6</v>
      </c>
      <c r="H30" s="7">
        <v>1</v>
      </c>
      <c r="I30" s="7">
        <v>7</v>
      </c>
    </row>
    <row r="31" spans="1:2" ht="12.75">
      <c r="A31" s="3"/>
      <c r="B31" s="4" t="s">
        <v>70</v>
      </c>
    </row>
    <row r="32" spans="1:9" ht="12.75">
      <c r="A32" s="3">
        <v>4</v>
      </c>
      <c r="B32" t="s">
        <v>10</v>
      </c>
      <c r="C32" s="2" t="s">
        <v>153</v>
      </c>
      <c r="D32" s="2" t="s">
        <v>103</v>
      </c>
      <c r="E32" s="2" t="s">
        <v>207</v>
      </c>
      <c r="F32" s="2" t="s">
        <v>110</v>
      </c>
      <c r="G32" s="2" t="s">
        <v>162</v>
      </c>
      <c r="H32" s="2" t="s">
        <v>221</v>
      </c>
      <c r="I32" s="2" t="s">
        <v>219</v>
      </c>
    </row>
    <row r="33" spans="1:9" ht="12.75">
      <c r="A33" s="3"/>
      <c r="B33" t="s">
        <v>80</v>
      </c>
      <c r="C33" s="8">
        <v>34</v>
      </c>
      <c r="D33" s="8">
        <v>43</v>
      </c>
      <c r="E33" s="8">
        <v>43</v>
      </c>
      <c r="F33" s="8">
        <v>39</v>
      </c>
      <c r="G33" s="8">
        <v>27</v>
      </c>
      <c r="H33" s="8">
        <v>43</v>
      </c>
      <c r="I33" s="8">
        <v>33</v>
      </c>
    </row>
    <row r="34" spans="1:9" ht="12.75">
      <c r="A34" s="3"/>
      <c r="B34" t="s">
        <v>11</v>
      </c>
      <c r="C34" s="2" t="s">
        <v>152</v>
      </c>
      <c r="D34" s="2" t="s">
        <v>106</v>
      </c>
      <c r="E34" s="2" t="s">
        <v>210</v>
      </c>
      <c r="F34" s="2" t="s">
        <v>113</v>
      </c>
      <c r="G34" s="2" t="s">
        <v>159</v>
      </c>
      <c r="H34" s="89"/>
      <c r="I34" s="2" t="s">
        <v>216</v>
      </c>
    </row>
    <row r="35" spans="1:9" ht="12.75">
      <c r="A35" s="3"/>
      <c r="B35" t="s">
        <v>80</v>
      </c>
      <c r="C35" s="8">
        <v>30</v>
      </c>
      <c r="D35" s="8">
        <v>46</v>
      </c>
      <c r="E35" s="8">
        <v>33</v>
      </c>
      <c r="F35" s="8">
        <v>31</v>
      </c>
      <c r="G35" s="8">
        <v>25</v>
      </c>
      <c r="H35" s="8">
        <v>0</v>
      </c>
      <c r="I35" s="8">
        <v>33</v>
      </c>
    </row>
    <row r="36" spans="1:9" ht="12.75">
      <c r="A36" s="3"/>
      <c r="B36" t="s">
        <v>82</v>
      </c>
      <c r="C36" s="8">
        <f aca="true" t="shared" si="2" ref="C36:I36">C35+C33</f>
        <v>64</v>
      </c>
      <c r="D36" s="8">
        <f t="shared" si="2"/>
        <v>89</v>
      </c>
      <c r="E36" s="8">
        <f t="shared" si="2"/>
        <v>76</v>
      </c>
      <c r="F36" s="8">
        <f t="shared" si="2"/>
        <v>70</v>
      </c>
      <c r="G36" s="8">
        <f t="shared" si="2"/>
        <v>52</v>
      </c>
      <c r="H36" s="8">
        <f t="shared" si="2"/>
        <v>43</v>
      </c>
      <c r="I36" s="8">
        <f t="shared" si="2"/>
        <v>66</v>
      </c>
    </row>
    <row r="37" spans="1:9" ht="12.75">
      <c r="A37" s="3"/>
      <c r="B37" s="6" t="s">
        <v>8</v>
      </c>
      <c r="C37" s="7">
        <v>3</v>
      </c>
      <c r="D37" s="7">
        <v>7</v>
      </c>
      <c r="E37" s="7">
        <v>6</v>
      </c>
      <c r="F37" s="7">
        <v>5</v>
      </c>
      <c r="G37" s="7">
        <v>2</v>
      </c>
      <c r="H37" s="7">
        <v>1</v>
      </c>
      <c r="I37" s="7">
        <v>4</v>
      </c>
    </row>
    <row r="38" spans="1:2" ht="12.75">
      <c r="A38" s="3"/>
      <c r="B38" s="4" t="s">
        <v>18</v>
      </c>
    </row>
    <row r="39" spans="1:9" ht="12.75">
      <c r="A39" s="3">
        <v>5</v>
      </c>
      <c r="B39" t="s">
        <v>10</v>
      </c>
      <c r="C39" s="2" t="s">
        <v>155</v>
      </c>
      <c r="D39" s="89" t="s">
        <v>103</v>
      </c>
      <c r="E39" s="2" t="s">
        <v>208</v>
      </c>
      <c r="F39" s="2" t="s">
        <v>110</v>
      </c>
      <c r="G39" s="2" t="s">
        <v>157</v>
      </c>
      <c r="H39" s="89" t="s">
        <v>221</v>
      </c>
      <c r="I39" s="2" t="s">
        <v>215</v>
      </c>
    </row>
    <row r="40" spans="1:9" ht="12.75">
      <c r="A40" s="3"/>
      <c r="B40" t="s">
        <v>7</v>
      </c>
      <c r="C40" s="9">
        <v>44.5</v>
      </c>
      <c r="D40" s="9">
        <v>41.5</v>
      </c>
      <c r="E40" s="9">
        <v>42.4</v>
      </c>
      <c r="F40" s="9">
        <v>42</v>
      </c>
      <c r="G40" s="9">
        <v>41</v>
      </c>
      <c r="H40" s="9">
        <v>42.8</v>
      </c>
      <c r="I40" s="9">
        <v>40.3</v>
      </c>
    </row>
    <row r="41" spans="1:9" ht="12.75">
      <c r="A41" s="3"/>
      <c r="B41" t="s">
        <v>11</v>
      </c>
      <c r="C41" s="2" t="s">
        <v>156</v>
      </c>
      <c r="E41" s="89" t="s">
        <v>211</v>
      </c>
      <c r="F41" s="2" t="s">
        <v>107</v>
      </c>
      <c r="G41" s="2" t="s">
        <v>161</v>
      </c>
      <c r="H41" s="89" t="s">
        <v>223</v>
      </c>
      <c r="I41" s="2" t="s">
        <v>217</v>
      </c>
    </row>
    <row r="42" spans="1:9" ht="12.75">
      <c r="A42" s="3"/>
      <c r="B42" t="s">
        <v>7</v>
      </c>
      <c r="C42" s="9">
        <v>50.4</v>
      </c>
      <c r="D42" s="9">
        <v>0</v>
      </c>
      <c r="E42" s="9">
        <v>43.8</v>
      </c>
      <c r="F42" s="9">
        <v>42</v>
      </c>
      <c r="G42" s="9">
        <v>46.7</v>
      </c>
      <c r="H42" s="9">
        <v>46.6</v>
      </c>
      <c r="I42" s="9">
        <v>42.9</v>
      </c>
    </row>
    <row r="43" spans="1:9" ht="12.75">
      <c r="A43" s="3"/>
      <c r="B43" t="s">
        <v>12</v>
      </c>
      <c r="C43" s="9">
        <f aca="true" t="shared" si="3" ref="C43:I43">C42+C40</f>
        <v>94.9</v>
      </c>
      <c r="D43" s="9">
        <f t="shared" si="3"/>
        <v>41.5</v>
      </c>
      <c r="E43" s="9">
        <f t="shared" si="3"/>
        <v>86.19999999999999</v>
      </c>
      <c r="F43" s="9">
        <f t="shared" si="3"/>
        <v>84</v>
      </c>
      <c r="G43" s="9">
        <f t="shared" si="3"/>
        <v>87.7</v>
      </c>
      <c r="H43" s="9">
        <f t="shared" si="3"/>
        <v>89.4</v>
      </c>
      <c r="I43" s="9">
        <f t="shared" si="3"/>
        <v>83.19999999999999</v>
      </c>
    </row>
    <row r="44" spans="1:9" ht="12.75">
      <c r="A44" s="3"/>
      <c r="B44" s="6" t="s">
        <v>8</v>
      </c>
      <c r="C44" s="7">
        <v>2</v>
      </c>
      <c r="D44" s="7">
        <v>1</v>
      </c>
      <c r="E44" s="7">
        <v>5</v>
      </c>
      <c r="F44" s="7">
        <v>6</v>
      </c>
      <c r="G44" s="7">
        <v>4</v>
      </c>
      <c r="H44" s="7">
        <v>3</v>
      </c>
      <c r="I44" s="7">
        <v>7</v>
      </c>
    </row>
    <row r="45" spans="1:2" ht="12.75">
      <c r="A45" s="3"/>
      <c r="B45" s="4" t="s">
        <v>74</v>
      </c>
    </row>
    <row r="46" spans="1:9" ht="12.75">
      <c r="A46" s="3">
        <v>6</v>
      </c>
      <c r="B46" t="s">
        <v>10</v>
      </c>
      <c r="C46" s="2" t="s">
        <v>151</v>
      </c>
      <c r="D46" s="89" t="s">
        <v>320</v>
      </c>
      <c r="E46" s="2" t="s">
        <v>207</v>
      </c>
      <c r="F46" s="2" t="s">
        <v>113</v>
      </c>
      <c r="G46" s="2" t="s">
        <v>162</v>
      </c>
      <c r="H46" s="2" t="s">
        <v>222</v>
      </c>
      <c r="I46" s="2" t="s">
        <v>220</v>
      </c>
    </row>
    <row r="47" spans="1:9" ht="12.75">
      <c r="A47" s="3"/>
      <c r="B47" t="s">
        <v>16</v>
      </c>
      <c r="C47" s="9">
        <v>6.48</v>
      </c>
      <c r="D47" s="9">
        <v>6.49</v>
      </c>
      <c r="E47" s="9">
        <v>4.99</v>
      </c>
      <c r="F47" s="9">
        <v>3.68</v>
      </c>
      <c r="G47" s="9">
        <v>3.98</v>
      </c>
      <c r="H47" s="9">
        <v>4.65</v>
      </c>
      <c r="I47" s="9">
        <v>5.17</v>
      </c>
    </row>
    <row r="48" spans="1:9" ht="12.75">
      <c r="A48" s="3"/>
      <c r="B48" t="s">
        <v>11</v>
      </c>
      <c r="C48" s="2" t="s">
        <v>154</v>
      </c>
      <c r="D48" s="89" t="s">
        <v>105</v>
      </c>
      <c r="E48" s="2" t="s">
        <v>211</v>
      </c>
      <c r="F48" s="2" t="s">
        <v>111</v>
      </c>
      <c r="G48" s="2" t="s">
        <v>163</v>
      </c>
      <c r="H48" s="2" t="s">
        <v>221</v>
      </c>
      <c r="I48" s="89" t="s">
        <v>217</v>
      </c>
    </row>
    <row r="49" spans="1:9" ht="12.75">
      <c r="A49" s="3"/>
      <c r="B49" t="s">
        <v>16</v>
      </c>
      <c r="C49" s="9">
        <v>6.12</v>
      </c>
      <c r="D49" s="9">
        <v>4.68</v>
      </c>
      <c r="E49" s="9">
        <v>5.41</v>
      </c>
      <c r="F49" s="9">
        <v>5.1</v>
      </c>
      <c r="G49" s="9">
        <v>4.56</v>
      </c>
      <c r="H49" s="9">
        <v>5.25</v>
      </c>
      <c r="I49" s="9">
        <v>5.31</v>
      </c>
    </row>
    <row r="50" spans="1:9" ht="12.75">
      <c r="A50" s="3"/>
      <c r="B50" t="s">
        <v>17</v>
      </c>
      <c r="C50" s="9">
        <f aca="true" t="shared" si="4" ref="C50:I50">C49+C47</f>
        <v>12.600000000000001</v>
      </c>
      <c r="D50" s="9">
        <f t="shared" si="4"/>
        <v>11.17</v>
      </c>
      <c r="E50" s="9">
        <f t="shared" si="4"/>
        <v>10.4</v>
      </c>
      <c r="F50" s="9">
        <f t="shared" si="4"/>
        <v>8.78</v>
      </c>
      <c r="G50" s="9">
        <f t="shared" si="4"/>
        <v>8.54</v>
      </c>
      <c r="H50" s="9">
        <f t="shared" si="4"/>
        <v>9.9</v>
      </c>
      <c r="I50" s="9">
        <f t="shared" si="4"/>
        <v>10.48</v>
      </c>
    </row>
    <row r="51" spans="1:9" ht="12.75">
      <c r="A51" s="3"/>
      <c r="B51" s="6" t="s">
        <v>8</v>
      </c>
      <c r="C51" s="7">
        <v>7</v>
      </c>
      <c r="D51" s="7">
        <v>6</v>
      </c>
      <c r="E51" s="7">
        <v>4</v>
      </c>
      <c r="F51" s="7">
        <v>2</v>
      </c>
      <c r="G51" s="7">
        <v>1</v>
      </c>
      <c r="H51" s="7">
        <v>3</v>
      </c>
      <c r="I51" s="7">
        <v>5</v>
      </c>
    </row>
    <row r="52" spans="1:3" ht="12.75">
      <c r="A52" s="3"/>
      <c r="B52" s="4" t="s">
        <v>19</v>
      </c>
      <c r="C52" s="100"/>
    </row>
    <row r="53" spans="1:9" ht="12.75">
      <c r="A53" s="3">
        <v>7</v>
      </c>
      <c r="B53" t="s">
        <v>76</v>
      </c>
      <c r="C53" s="5">
        <v>55.1</v>
      </c>
      <c r="D53" s="5">
        <v>57.6</v>
      </c>
      <c r="E53" s="5">
        <v>53.9</v>
      </c>
      <c r="F53" s="5">
        <v>58</v>
      </c>
      <c r="G53" s="5">
        <v>55.8</v>
      </c>
      <c r="H53" s="5">
        <v>0</v>
      </c>
      <c r="I53" s="5">
        <v>53.4</v>
      </c>
    </row>
    <row r="54" spans="1:9" ht="12.75">
      <c r="A54" s="3"/>
      <c r="B54" t="s">
        <v>77</v>
      </c>
      <c r="C54" s="5">
        <v>0</v>
      </c>
      <c r="D54" s="5">
        <v>0</v>
      </c>
      <c r="E54" s="5">
        <v>57.8</v>
      </c>
      <c r="F54" s="5">
        <v>0</v>
      </c>
      <c r="G54" s="5">
        <v>0</v>
      </c>
      <c r="H54" s="5">
        <v>0</v>
      </c>
      <c r="I54" s="5">
        <v>56.2</v>
      </c>
    </row>
    <row r="55" spans="1:9" ht="12.75">
      <c r="A55" s="3"/>
      <c r="B55" t="s">
        <v>12</v>
      </c>
      <c r="C55" s="43">
        <f aca="true" t="shared" si="5" ref="C55:I55">C54+C53</f>
        <v>55.1</v>
      </c>
      <c r="D55" s="43">
        <f t="shared" si="5"/>
        <v>57.6</v>
      </c>
      <c r="E55" s="43">
        <f t="shared" si="5"/>
        <v>111.69999999999999</v>
      </c>
      <c r="F55" s="43">
        <f t="shared" si="5"/>
        <v>58</v>
      </c>
      <c r="G55" s="43">
        <f t="shared" si="5"/>
        <v>55.8</v>
      </c>
      <c r="H55" s="43">
        <f t="shared" si="5"/>
        <v>0</v>
      </c>
      <c r="I55" s="43">
        <f t="shared" si="5"/>
        <v>109.6</v>
      </c>
    </row>
    <row r="56" spans="1:9" ht="12.75">
      <c r="A56" s="3"/>
      <c r="B56" s="12" t="s">
        <v>8</v>
      </c>
      <c r="C56" s="7">
        <v>5</v>
      </c>
      <c r="D56" s="7">
        <v>3</v>
      </c>
      <c r="E56" s="7">
        <v>6</v>
      </c>
      <c r="F56" s="7">
        <v>2</v>
      </c>
      <c r="G56" s="7">
        <v>4</v>
      </c>
      <c r="H56" s="7">
        <v>0</v>
      </c>
      <c r="I56" s="7">
        <v>7</v>
      </c>
    </row>
    <row r="57" ht="12.75">
      <c r="D57" s="90"/>
    </row>
    <row r="58" ht="12.75">
      <c r="D58" s="90"/>
    </row>
    <row r="59" spans="2:9" ht="12.75">
      <c r="B59" s="6" t="s">
        <v>20</v>
      </c>
      <c r="C59" s="10">
        <f aca="true" t="shared" si="6" ref="C59:I59">C56+C51+C44+C37+C30+C19+C8</f>
        <v>33</v>
      </c>
      <c r="D59" s="10">
        <f t="shared" si="6"/>
        <v>25</v>
      </c>
      <c r="E59" s="10">
        <f t="shared" si="6"/>
        <v>35</v>
      </c>
      <c r="F59" s="10">
        <f>F56+F51+F44+F37+F30+F19+F8</f>
        <v>24</v>
      </c>
      <c r="G59" s="10">
        <f t="shared" si="6"/>
        <v>28</v>
      </c>
      <c r="H59" s="10">
        <f t="shared" si="6"/>
        <v>9</v>
      </c>
      <c r="I59" s="10">
        <f t="shared" si="6"/>
        <v>43</v>
      </c>
    </row>
  </sheetData>
  <sheetProtection/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33"/>
  <sheetViews>
    <sheetView zoomScalePageLayoutView="0" workbookViewId="0" topLeftCell="A10">
      <selection activeCell="B8" sqref="B8:H8"/>
    </sheetView>
  </sheetViews>
  <sheetFormatPr defaultColWidth="9.140625" defaultRowHeight="12.75"/>
  <cols>
    <col min="1" max="1" width="11.57421875" style="0" customWidth="1"/>
    <col min="2" max="4" width="10.7109375" style="2" customWidth="1"/>
    <col min="5" max="5" width="11.7109375" style="2" customWidth="1"/>
    <col min="6" max="8" width="10.7109375" style="2" customWidth="1"/>
  </cols>
  <sheetData>
    <row r="2" spans="1:8" ht="18">
      <c r="A2" s="17" t="s">
        <v>54</v>
      </c>
      <c r="B2" s="17"/>
      <c r="C2" s="17"/>
      <c r="D2" s="17"/>
      <c r="E2" s="17"/>
      <c r="F2" s="17"/>
      <c r="G2" s="17"/>
      <c r="H2" s="17"/>
    </row>
    <row r="4" spans="1:8" ht="15.75">
      <c r="A4" s="1" t="s">
        <v>72</v>
      </c>
      <c r="B4"/>
      <c r="C4" s="3" t="str">
        <f>'Boys U11'!C2</f>
        <v>Windrush Leisure Centre, Witney</v>
      </c>
      <c r="F4" s="3" t="s">
        <v>73</v>
      </c>
      <c r="G4" s="120" t="str">
        <f>'Boys U11'!G2</f>
        <v>13th January 2019</v>
      </c>
      <c r="H4" s="40"/>
    </row>
    <row r="5" spans="1:8" ht="12.75">
      <c r="A5" s="24"/>
      <c r="B5" s="3"/>
      <c r="C5" s="3"/>
      <c r="D5" s="3"/>
      <c r="E5" s="3"/>
      <c r="F5" s="3"/>
      <c r="G5" s="3"/>
      <c r="H5" s="3"/>
    </row>
    <row r="6" spans="1:8" ht="12.75">
      <c r="A6" s="24"/>
      <c r="B6" s="24"/>
      <c r="C6" s="24"/>
      <c r="D6" s="24"/>
      <c r="E6" s="24"/>
      <c r="F6" s="41"/>
      <c r="G6" s="24"/>
      <c r="H6" s="24"/>
    </row>
    <row r="8" spans="1:8" ht="12.75">
      <c r="A8" s="4" t="s">
        <v>55</v>
      </c>
      <c r="B8" s="3" t="str">
        <f>'Boys U11'!C5</f>
        <v>Abingdon</v>
      </c>
      <c r="C8" s="3" t="str">
        <f>'Boys U11'!D5</f>
        <v>Banbury</v>
      </c>
      <c r="D8" s="3" t="str">
        <f>'Boys U11'!E5</f>
        <v>Bicester</v>
      </c>
      <c r="E8" s="3" t="str">
        <f>'Boys U11'!F5</f>
        <v>Oxford</v>
      </c>
      <c r="F8" s="3" t="str">
        <f>'Boys U11'!G5</f>
        <v>Radley</v>
      </c>
      <c r="G8" s="3" t="str">
        <f>'Boys U11'!H5</f>
        <v>White Horse</v>
      </c>
      <c r="H8" s="3" t="str">
        <f>'Boys U11'!I5</f>
        <v>Witney</v>
      </c>
    </row>
    <row r="9" ht="12.75">
      <c r="A9" s="44" t="str">
        <f>'Boys U11'!G2</f>
        <v>13th January 2019</v>
      </c>
    </row>
    <row r="10" ht="12.75">
      <c r="A10" s="4" t="s">
        <v>49</v>
      </c>
    </row>
    <row r="11" spans="1:8" ht="12.75">
      <c r="A11" s="36" t="s">
        <v>47</v>
      </c>
      <c r="B11" s="8">
        <f>'Boys U11'!C59</f>
        <v>33</v>
      </c>
      <c r="C11" s="8">
        <f>'Boys U11'!D59</f>
        <v>25</v>
      </c>
      <c r="D11" s="8">
        <f>'Boys U11'!E59</f>
        <v>35</v>
      </c>
      <c r="E11" s="8">
        <f>'Boys U11'!F59</f>
        <v>24</v>
      </c>
      <c r="F11" s="8">
        <f>'Boys U11'!G59</f>
        <v>28</v>
      </c>
      <c r="G11" s="8">
        <f>'Boys U11'!H59</f>
        <v>9</v>
      </c>
      <c r="H11" s="8">
        <f>'Boys U11'!I59</f>
        <v>43</v>
      </c>
    </row>
    <row r="12" spans="1:8" ht="12.75">
      <c r="A12" s="36" t="s">
        <v>48</v>
      </c>
      <c r="B12" s="8">
        <f>'Girls U11'!C59</f>
        <v>21</v>
      </c>
      <c r="C12" s="8">
        <f>'Girls U11'!D59</f>
        <v>18</v>
      </c>
      <c r="D12" s="8">
        <f>'Girls U11'!E59</f>
        <v>46</v>
      </c>
      <c r="E12" s="8">
        <f>'Girls U11'!F59</f>
        <v>23</v>
      </c>
      <c r="F12" s="8">
        <f>'Girls U11'!G59</f>
        <v>27</v>
      </c>
      <c r="G12" s="8">
        <f>'Girls U11'!H59</f>
        <v>19</v>
      </c>
      <c r="H12" s="8">
        <f>'Girls U11'!I59</f>
        <v>44</v>
      </c>
    </row>
    <row r="13" spans="1:8" ht="12.75">
      <c r="A13" s="20" t="s">
        <v>51</v>
      </c>
      <c r="B13" s="25">
        <f aca="true" t="shared" si="0" ref="B13:H13">SUM(B11:B12)</f>
        <v>54</v>
      </c>
      <c r="C13" s="25">
        <f t="shared" si="0"/>
        <v>43</v>
      </c>
      <c r="D13" s="25">
        <f t="shared" si="0"/>
        <v>81</v>
      </c>
      <c r="E13" s="25">
        <f t="shared" si="0"/>
        <v>47</v>
      </c>
      <c r="F13" s="25">
        <f t="shared" si="0"/>
        <v>55</v>
      </c>
      <c r="G13" s="25">
        <f t="shared" si="0"/>
        <v>28</v>
      </c>
      <c r="H13" s="25">
        <f t="shared" si="0"/>
        <v>87</v>
      </c>
    </row>
    <row r="14" spans="2:8" ht="12.75">
      <c r="B14" s="8"/>
      <c r="C14" s="8"/>
      <c r="D14" s="8"/>
      <c r="E14" s="8"/>
      <c r="F14" s="8"/>
      <c r="G14" s="8"/>
      <c r="H14" s="8"/>
    </row>
    <row r="15" spans="1:8" ht="12.75">
      <c r="A15" s="26" t="s">
        <v>56</v>
      </c>
      <c r="B15" s="27">
        <f>RANK(B13,$B13:$H13,0)</f>
        <v>4</v>
      </c>
      <c r="C15" s="27">
        <f aca="true" t="shared" si="1" ref="C15:H15">RANK(C13,$B13:$H13,0)</f>
        <v>6</v>
      </c>
      <c r="D15" s="27">
        <f t="shared" si="1"/>
        <v>2</v>
      </c>
      <c r="E15" s="27">
        <f t="shared" si="1"/>
        <v>5</v>
      </c>
      <c r="F15" s="27">
        <f t="shared" si="1"/>
        <v>3</v>
      </c>
      <c r="G15" s="27">
        <f t="shared" si="1"/>
        <v>7</v>
      </c>
      <c r="H15" s="27">
        <f t="shared" si="1"/>
        <v>1</v>
      </c>
    </row>
    <row r="17" ht="12.75">
      <c r="A17" s="4" t="s">
        <v>52</v>
      </c>
    </row>
    <row r="18" spans="1:8" ht="12.75">
      <c r="A18" s="36" t="s">
        <v>47</v>
      </c>
      <c r="B18" s="8">
        <f>'Boys U13'!C52</f>
        <v>39</v>
      </c>
      <c r="C18" s="8">
        <f>'Boys U13'!D52</f>
        <v>25</v>
      </c>
      <c r="D18" s="8">
        <f>'Boys U13'!E52</f>
        <v>30</v>
      </c>
      <c r="E18" s="8">
        <f>'Boys U13'!F52</f>
        <v>22</v>
      </c>
      <c r="F18" s="8">
        <f>'Boys U13'!G52</f>
        <v>25</v>
      </c>
      <c r="G18" s="8">
        <f>'Boys U13'!H52</f>
        <v>3</v>
      </c>
      <c r="H18" s="8">
        <f>'Boys U13'!I52</f>
        <v>35</v>
      </c>
    </row>
    <row r="19" spans="1:8" ht="12.75">
      <c r="A19" s="36" t="s">
        <v>48</v>
      </c>
      <c r="B19" s="8">
        <f>'Girls U13'!C52</f>
        <v>32</v>
      </c>
      <c r="C19" s="8">
        <f>'Girls U13'!D52</f>
        <v>20</v>
      </c>
      <c r="D19" s="8">
        <f>'Girls U13'!E52</f>
        <v>50</v>
      </c>
      <c r="E19" s="8">
        <f>'Girls U13'!F52</f>
        <v>28</v>
      </c>
      <c r="F19" s="8">
        <f>'Girls U13'!G52</f>
        <v>17</v>
      </c>
      <c r="G19" s="8">
        <f>'Girls U13'!H52</f>
        <v>16</v>
      </c>
      <c r="H19" s="8">
        <f>'Girls U13'!I52</f>
        <v>47</v>
      </c>
    </row>
    <row r="20" spans="1:8" ht="12.75">
      <c r="A20" s="20" t="s">
        <v>51</v>
      </c>
      <c r="B20" s="25">
        <f>SUM(B18:B19)</f>
        <v>71</v>
      </c>
      <c r="C20" s="25">
        <f aca="true" t="shared" si="2" ref="C20:H20">SUM(C18:C19)</f>
        <v>45</v>
      </c>
      <c r="D20" s="25">
        <f t="shared" si="2"/>
        <v>80</v>
      </c>
      <c r="E20" s="25">
        <f t="shared" si="2"/>
        <v>50</v>
      </c>
      <c r="F20" s="25">
        <f t="shared" si="2"/>
        <v>42</v>
      </c>
      <c r="G20" s="25">
        <f t="shared" si="2"/>
        <v>19</v>
      </c>
      <c r="H20" s="25">
        <f t="shared" si="2"/>
        <v>82</v>
      </c>
    </row>
    <row r="21" spans="2:8" ht="12.75">
      <c r="B21" s="8"/>
      <c r="C21" s="8"/>
      <c r="D21" s="8"/>
      <c r="E21" s="8"/>
      <c r="F21" s="8"/>
      <c r="G21" s="8"/>
      <c r="H21" s="8"/>
    </row>
    <row r="22" spans="1:8" ht="12.75">
      <c r="A22" s="26" t="s">
        <v>56</v>
      </c>
      <c r="B22" s="27">
        <f>RANK(B20,$B20:$H20,0)</f>
        <v>3</v>
      </c>
      <c r="C22" s="27">
        <f aca="true" t="shared" si="3" ref="C22:H22">RANK(C20,$B20:$H20,0)</f>
        <v>5</v>
      </c>
      <c r="D22" s="27">
        <f t="shared" si="3"/>
        <v>2</v>
      </c>
      <c r="E22" s="27">
        <f t="shared" si="3"/>
        <v>4</v>
      </c>
      <c r="F22" s="27">
        <f t="shared" si="3"/>
        <v>6</v>
      </c>
      <c r="G22" s="27">
        <f t="shared" si="3"/>
        <v>7</v>
      </c>
      <c r="H22" s="27">
        <f t="shared" si="3"/>
        <v>1</v>
      </c>
    </row>
    <row r="24" spans="1:8" ht="12.75">
      <c r="A24" s="4" t="s">
        <v>47</v>
      </c>
      <c r="B24" s="8"/>
      <c r="C24" s="8"/>
      <c r="D24" s="8"/>
      <c r="E24" s="8"/>
      <c r="F24" s="8"/>
      <c r="G24" s="8"/>
      <c r="H24" s="8"/>
    </row>
    <row r="25" spans="1:8" ht="12.75">
      <c r="A25" t="s">
        <v>53</v>
      </c>
      <c r="B25" s="8">
        <f>'Results by event'!C50</f>
        <v>42</v>
      </c>
      <c r="C25" s="8">
        <f>'Results by event'!D50</f>
        <v>227</v>
      </c>
      <c r="D25" s="8">
        <f>'Results by event'!E50</f>
        <v>124</v>
      </c>
      <c r="E25" s="8">
        <f>'Results by event'!F50</f>
        <v>0</v>
      </c>
      <c r="F25" s="8">
        <f>'Results by event'!G50</f>
        <v>71</v>
      </c>
      <c r="G25" s="8">
        <f>'Results by event'!H50</f>
        <v>52</v>
      </c>
      <c r="H25" s="8">
        <f>'Results by event'!I50</f>
        <v>204</v>
      </c>
    </row>
    <row r="26" spans="1:8" ht="12.75">
      <c r="A26" s="20" t="s">
        <v>51</v>
      </c>
      <c r="B26" s="25">
        <f aca="true" t="shared" si="4" ref="B26:H26">B25</f>
        <v>42</v>
      </c>
      <c r="C26" s="25">
        <f t="shared" si="4"/>
        <v>227</v>
      </c>
      <c r="D26" s="25">
        <f t="shared" si="4"/>
        <v>124</v>
      </c>
      <c r="E26" s="25">
        <f t="shared" si="4"/>
        <v>0</v>
      </c>
      <c r="F26" s="25">
        <f t="shared" si="4"/>
        <v>71</v>
      </c>
      <c r="G26" s="25">
        <f t="shared" si="4"/>
        <v>52</v>
      </c>
      <c r="H26" s="25">
        <f t="shared" si="4"/>
        <v>204</v>
      </c>
    </row>
    <row r="27" spans="1:8" ht="12.75">
      <c r="A27" s="20"/>
      <c r="B27" s="28"/>
      <c r="C27" s="28"/>
      <c r="D27" s="28"/>
      <c r="E27" s="28"/>
      <c r="F27" s="28"/>
      <c r="G27" s="28"/>
      <c r="H27" s="28"/>
    </row>
    <row r="28" spans="1:8" ht="12.75">
      <c r="A28" s="26" t="s">
        <v>56</v>
      </c>
      <c r="B28" s="27">
        <f>RANK(B26,$B26:$H26,0)</f>
        <v>6</v>
      </c>
      <c r="C28" s="27">
        <f aca="true" t="shared" si="5" ref="C28:H28">RANK(C26,$B26:$H26,0)</f>
        <v>1</v>
      </c>
      <c r="D28" s="27">
        <f t="shared" si="5"/>
        <v>3</v>
      </c>
      <c r="E28" s="27">
        <f t="shared" si="5"/>
        <v>7</v>
      </c>
      <c r="F28" s="27">
        <f t="shared" si="5"/>
        <v>4</v>
      </c>
      <c r="G28" s="27">
        <f t="shared" si="5"/>
        <v>5</v>
      </c>
      <c r="H28" s="27">
        <f t="shared" si="5"/>
        <v>2</v>
      </c>
    </row>
    <row r="29" spans="1:8" ht="12.75">
      <c r="A29" s="4" t="s">
        <v>48</v>
      </c>
      <c r="B29" s="8"/>
      <c r="C29" s="8"/>
      <c r="D29" s="8"/>
      <c r="E29" s="8"/>
      <c r="F29" s="8"/>
      <c r="G29" s="8"/>
      <c r="H29" s="8"/>
    </row>
    <row r="30" spans="1:8" ht="12.75">
      <c r="A30" t="s">
        <v>53</v>
      </c>
      <c r="B30" s="8">
        <f>'Results by event'!C53</f>
        <v>49</v>
      </c>
      <c r="C30" s="8">
        <f>'Results by event'!D53</f>
        <v>151</v>
      </c>
      <c r="D30" s="8">
        <f>'Results by event'!E53</f>
        <v>167</v>
      </c>
      <c r="E30" s="8">
        <f>'Results by event'!F53</f>
        <v>0</v>
      </c>
      <c r="F30" s="8">
        <f>'Results by event'!G53</f>
        <v>98</v>
      </c>
      <c r="G30" s="8">
        <f>'Results by event'!H53</f>
        <v>17</v>
      </c>
      <c r="H30" s="8">
        <f>'Results by event'!I53</f>
        <v>251</v>
      </c>
    </row>
    <row r="31" spans="1:8" ht="12.75">
      <c r="A31" s="20" t="s">
        <v>51</v>
      </c>
      <c r="B31" s="25">
        <f aca="true" t="shared" si="6" ref="B31:H31">B30</f>
        <v>49</v>
      </c>
      <c r="C31" s="25">
        <f t="shared" si="6"/>
        <v>151</v>
      </c>
      <c r="D31" s="25">
        <f t="shared" si="6"/>
        <v>167</v>
      </c>
      <c r="E31" s="25">
        <f t="shared" si="6"/>
        <v>0</v>
      </c>
      <c r="F31" s="25">
        <f t="shared" si="6"/>
        <v>98</v>
      </c>
      <c r="G31" s="25">
        <f t="shared" si="6"/>
        <v>17</v>
      </c>
      <c r="H31" s="25">
        <f t="shared" si="6"/>
        <v>251</v>
      </c>
    </row>
    <row r="32" spans="1:8" ht="12.75">
      <c r="A32" s="20"/>
      <c r="B32" s="28"/>
      <c r="C32" s="28"/>
      <c r="D32" s="28"/>
      <c r="E32" s="28"/>
      <c r="F32" s="28"/>
      <c r="G32" s="28"/>
      <c r="H32" s="28"/>
    </row>
    <row r="33" spans="1:8" ht="12.75">
      <c r="A33" s="26" t="s">
        <v>56</v>
      </c>
      <c r="B33" s="29">
        <f>RANK(B31,$B31:$H31,0)</f>
        <v>5</v>
      </c>
      <c r="C33" s="29">
        <f aca="true" t="shared" si="7" ref="C33:H33">RANK(C31,$B31:$H31,0)</f>
        <v>3</v>
      </c>
      <c r="D33" s="29">
        <f t="shared" si="7"/>
        <v>2</v>
      </c>
      <c r="E33" s="29">
        <f t="shared" si="7"/>
        <v>7</v>
      </c>
      <c r="F33" s="29">
        <f t="shared" si="7"/>
        <v>4</v>
      </c>
      <c r="G33" s="29">
        <f t="shared" si="7"/>
        <v>6</v>
      </c>
      <c r="H33" s="29">
        <f t="shared" si="7"/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22"/>
  <sheetViews>
    <sheetView zoomScalePageLayoutView="0" workbookViewId="0" topLeftCell="A61">
      <selection activeCell="I20" sqref="I20"/>
    </sheetView>
  </sheetViews>
  <sheetFormatPr defaultColWidth="9.140625" defaultRowHeight="12.75"/>
  <cols>
    <col min="1" max="1" width="10.57421875" style="0" customWidth="1"/>
    <col min="2" max="2" width="11.28125" style="0" customWidth="1"/>
    <col min="3" max="3" width="10.57421875" style="0" customWidth="1"/>
    <col min="5" max="5" width="11.7109375" style="0" customWidth="1"/>
  </cols>
  <sheetData>
    <row r="1" spans="1:8" ht="15.75">
      <c r="A1" s="16" t="s">
        <v>57</v>
      </c>
      <c r="B1" s="16"/>
      <c r="C1" s="16"/>
      <c r="D1" s="16"/>
      <c r="E1" s="16"/>
      <c r="F1" s="16"/>
      <c r="G1" s="16"/>
      <c r="H1" s="16"/>
    </row>
    <row r="2" spans="1:2" ht="12.75">
      <c r="A2" s="3" t="s">
        <v>58</v>
      </c>
      <c r="B2" s="4"/>
    </row>
    <row r="3" spans="1:8" ht="12.75">
      <c r="A3" s="44"/>
      <c r="B3" s="3" t="str">
        <f>'Boys U11'!C5</f>
        <v>Abingdon</v>
      </c>
      <c r="C3" s="3" t="str">
        <f>'Boys U11'!D5</f>
        <v>Banbury</v>
      </c>
      <c r="D3" s="3" t="str">
        <f>'Boys U11'!E5</f>
        <v>Bicester</v>
      </c>
      <c r="E3" s="3" t="str">
        <f>'Boys U11'!F5</f>
        <v>Oxford</v>
      </c>
      <c r="F3" s="3" t="str">
        <f>'Boys U11'!G5</f>
        <v>Radley</v>
      </c>
      <c r="G3" s="3" t="str">
        <f>'Boys U11'!H5</f>
        <v>White Horse</v>
      </c>
      <c r="H3" s="3" t="str">
        <f>'Boys U11'!I5</f>
        <v>Witney</v>
      </c>
    </row>
    <row r="4" spans="2:8" ht="12.75">
      <c r="B4" s="2"/>
      <c r="C4" s="2"/>
      <c r="D4" s="2"/>
      <c r="E4" s="2"/>
      <c r="F4" s="2"/>
      <c r="G4" s="2"/>
      <c r="H4" s="2"/>
    </row>
    <row r="5" spans="1:8" ht="12.75">
      <c r="A5" s="4" t="s">
        <v>49</v>
      </c>
      <c r="B5" s="2"/>
      <c r="C5" s="2"/>
      <c r="D5" s="2"/>
      <c r="E5" s="2"/>
      <c r="F5" s="2"/>
      <c r="G5" s="2"/>
      <c r="H5" s="2"/>
    </row>
    <row r="6" spans="1:8" ht="12.75">
      <c r="A6" s="36" t="s">
        <v>47</v>
      </c>
      <c r="B6" s="8">
        <f>'[1]Summary Results'!B$11</f>
        <v>16</v>
      </c>
      <c r="C6" s="8">
        <f>'[1]Summary Results'!C$11</f>
        <v>42</v>
      </c>
      <c r="D6" s="8">
        <f>'[1]Summary Results'!D$11</f>
        <v>41</v>
      </c>
      <c r="E6" s="8">
        <f>'[1]Summary Results'!E$11</f>
        <v>22</v>
      </c>
      <c r="F6" s="8">
        <f>'[1]Summary Results'!F$11</f>
        <v>24</v>
      </c>
      <c r="G6" s="8">
        <f>'[1]Summary Results'!G$11</f>
        <v>6</v>
      </c>
      <c r="H6" s="8">
        <f>'[1]Summary Results'!H$11</f>
        <v>42</v>
      </c>
    </row>
    <row r="7" spans="1:8" ht="12.75">
      <c r="A7" s="36" t="s">
        <v>48</v>
      </c>
      <c r="B7" s="8">
        <f>'[1]Summary Results'!B$12</f>
        <v>27</v>
      </c>
      <c r="C7" s="8">
        <f>'[1]Summary Results'!C$12</f>
        <v>26</v>
      </c>
      <c r="D7" s="8">
        <f>'[1]Summary Results'!D$12</f>
        <v>45</v>
      </c>
      <c r="E7" s="8">
        <f>'[1]Summary Results'!E$12</f>
        <v>21</v>
      </c>
      <c r="F7" s="8">
        <f>'[1]Summary Results'!F$12</f>
        <v>12</v>
      </c>
      <c r="G7" s="8">
        <f>'[1]Summary Results'!G$12</f>
        <v>26</v>
      </c>
      <c r="H7" s="8">
        <f>'[1]Summary Results'!H$12</f>
        <v>38</v>
      </c>
    </row>
    <row r="8" spans="1:8" ht="12.75">
      <c r="A8" s="20" t="s">
        <v>51</v>
      </c>
      <c r="B8" s="25">
        <f aca="true" t="shared" si="0" ref="B8:H8">SUM(B6:B7)</f>
        <v>43</v>
      </c>
      <c r="C8" s="25">
        <f t="shared" si="0"/>
        <v>68</v>
      </c>
      <c r="D8" s="25">
        <f t="shared" si="0"/>
        <v>86</v>
      </c>
      <c r="E8" s="25">
        <f t="shared" si="0"/>
        <v>43</v>
      </c>
      <c r="F8" s="25">
        <f t="shared" si="0"/>
        <v>36</v>
      </c>
      <c r="G8" s="25">
        <f t="shared" si="0"/>
        <v>32</v>
      </c>
      <c r="H8" s="25">
        <f t="shared" si="0"/>
        <v>80</v>
      </c>
    </row>
    <row r="9" spans="2:8" ht="12.75">
      <c r="B9" s="8"/>
      <c r="C9" s="8"/>
      <c r="D9" s="8"/>
      <c r="E9" s="8"/>
      <c r="F9" s="8"/>
      <c r="G9" s="8"/>
      <c r="H9" s="8"/>
    </row>
    <row r="10" spans="1:8" ht="12.75">
      <c r="A10" s="26" t="s">
        <v>56</v>
      </c>
      <c r="B10" s="27">
        <f>'[1]Summary Results'!B$15</f>
        <v>4</v>
      </c>
      <c r="C10" s="27">
        <f>'[1]Summary Results'!C$15</f>
        <v>3</v>
      </c>
      <c r="D10" s="27">
        <f>'[1]Summary Results'!D$15</f>
        <v>1</v>
      </c>
      <c r="E10" s="27">
        <f>'[1]Summary Results'!E$15</f>
        <v>4</v>
      </c>
      <c r="F10" s="27">
        <f>'[1]Summary Results'!F$15</f>
        <v>6</v>
      </c>
      <c r="G10" s="27">
        <f>'[1]Summary Results'!G$15</f>
        <v>7</v>
      </c>
      <c r="H10" s="27">
        <f>'[1]Summary Results'!H$15</f>
        <v>2</v>
      </c>
    </row>
    <row r="11" spans="1:8" ht="12.75">
      <c r="A11" s="30"/>
      <c r="B11" s="13"/>
      <c r="C11" s="13"/>
      <c r="D11" s="13"/>
      <c r="E11" s="13"/>
      <c r="F11" s="13"/>
      <c r="G11" s="13"/>
      <c r="H11" s="13"/>
    </row>
    <row r="12" spans="1:8" ht="12.75">
      <c r="A12" s="4" t="s">
        <v>52</v>
      </c>
      <c r="B12" s="2"/>
      <c r="C12" s="2"/>
      <c r="D12" s="2"/>
      <c r="E12" s="2"/>
      <c r="F12" s="2"/>
      <c r="G12" s="2"/>
      <c r="H12" s="2"/>
    </row>
    <row r="13" spans="1:8" ht="12.75">
      <c r="A13" s="36" t="s">
        <v>47</v>
      </c>
      <c r="B13" s="8">
        <f>'[1]Summary Results'!B$18</f>
        <v>19</v>
      </c>
      <c r="C13" s="8">
        <f>'[1]Summary Results'!C$18</f>
        <v>24</v>
      </c>
      <c r="D13" s="8">
        <f>'[1]Summary Results'!D$18</f>
        <v>45</v>
      </c>
      <c r="E13" s="8">
        <f>'[1]Summary Results'!E$18</f>
        <v>22</v>
      </c>
      <c r="F13" s="8">
        <f>'[1]Summary Results'!F$18</f>
        <v>0</v>
      </c>
      <c r="G13" s="8">
        <f>'[1]Summary Results'!G$18</f>
        <v>13</v>
      </c>
      <c r="H13" s="8">
        <f>'[1]Summary Results'!H$18</f>
        <v>36</v>
      </c>
    </row>
    <row r="14" spans="1:8" ht="12.75">
      <c r="A14" s="36" t="s">
        <v>48</v>
      </c>
      <c r="B14" s="8">
        <f>'[1]Summary Results'!B$19</f>
        <v>25</v>
      </c>
      <c r="C14" s="8">
        <f>'[1]Summary Results'!C$19</f>
        <v>31</v>
      </c>
      <c r="D14" s="8">
        <f>'[1]Summary Results'!D$19</f>
        <v>43</v>
      </c>
      <c r="E14" s="8">
        <f>'[1]Summary Results'!E$19</f>
        <v>39</v>
      </c>
      <c r="F14" s="8">
        <f>'[1]Summary Results'!F$19</f>
        <v>12</v>
      </c>
      <c r="G14" s="8">
        <f>'[1]Summary Results'!G$19</f>
        <v>10</v>
      </c>
      <c r="H14" s="8">
        <f>'[1]Summary Results'!H$19</f>
        <v>45</v>
      </c>
    </row>
    <row r="15" spans="1:8" ht="12.75">
      <c r="A15" s="20" t="s">
        <v>51</v>
      </c>
      <c r="B15" s="25">
        <f>SUM(B13:B14)</f>
        <v>44</v>
      </c>
      <c r="C15" s="25">
        <f aca="true" t="shared" si="1" ref="C15:H15">C13+C14</f>
        <v>55</v>
      </c>
      <c r="D15" s="25">
        <f t="shared" si="1"/>
        <v>88</v>
      </c>
      <c r="E15" s="25">
        <f t="shared" si="1"/>
        <v>61</v>
      </c>
      <c r="F15" s="25">
        <f t="shared" si="1"/>
        <v>12</v>
      </c>
      <c r="G15" s="25">
        <f t="shared" si="1"/>
        <v>23</v>
      </c>
      <c r="H15" s="25">
        <f t="shared" si="1"/>
        <v>81</v>
      </c>
    </row>
    <row r="16" spans="2:8" ht="12.75">
      <c r="B16" s="8"/>
      <c r="C16" s="8"/>
      <c r="D16" s="8"/>
      <c r="E16" s="8"/>
      <c r="F16" s="8"/>
      <c r="G16" s="8"/>
      <c r="H16" s="8"/>
    </row>
    <row r="17" spans="1:8" ht="12.75">
      <c r="A17" s="26" t="s">
        <v>56</v>
      </c>
      <c r="B17" s="27">
        <f aca="true" t="shared" si="2" ref="B17:H17">RANK(B15,$B15:$H15,0)</f>
        <v>5</v>
      </c>
      <c r="C17" s="27">
        <f t="shared" si="2"/>
        <v>4</v>
      </c>
      <c r="D17" s="27">
        <f t="shared" si="2"/>
        <v>1</v>
      </c>
      <c r="E17" s="27">
        <f t="shared" si="2"/>
        <v>3</v>
      </c>
      <c r="F17" s="27">
        <f t="shared" si="2"/>
        <v>7</v>
      </c>
      <c r="G17" s="27">
        <f t="shared" si="2"/>
        <v>6</v>
      </c>
      <c r="H17" s="27">
        <f t="shared" si="2"/>
        <v>2</v>
      </c>
    </row>
    <row r="18" spans="10:16" ht="12.75">
      <c r="J18" s="8"/>
      <c r="K18" s="8"/>
      <c r="L18" s="8"/>
      <c r="M18" s="8"/>
      <c r="N18" s="8"/>
      <c r="O18" s="8"/>
      <c r="P18" s="8"/>
    </row>
    <row r="19" spans="1:8" ht="12.75">
      <c r="A19" s="4" t="s">
        <v>53</v>
      </c>
      <c r="B19" s="8"/>
      <c r="C19" s="8"/>
      <c r="D19" s="8"/>
      <c r="E19" s="8"/>
      <c r="F19" s="8"/>
      <c r="G19" s="8"/>
      <c r="H19" s="8"/>
    </row>
    <row r="20" spans="1:8" ht="12.75">
      <c r="A20" s="36" t="s">
        <v>47</v>
      </c>
      <c r="B20" s="25">
        <f>'[1]Summary Results'!B$25</f>
        <v>42</v>
      </c>
      <c r="C20" s="25">
        <f>'[1]Summary Results'!C$25</f>
        <v>83</v>
      </c>
      <c r="D20" s="25">
        <f>'[1]Summary Results'!D$25</f>
        <v>239</v>
      </c>
      <c r="E20" s="25">
        <f>'[1]Summary Results'!E$25</f>
        <v>0</v>
      </c>
      <c r="F20" s="25">
        <f>'[1]Summary Results'!F$25</f>
        <v>0</v>
      </c>
      <c r="G20" s="25">
        <f>'[1]Summary Results'!G$25</f>
        <v>0</v>
      </c>
      <c r="H20" s="25">
        <f>'[1]Summary Results'!H$25</f>
        <v>215</v>
      </c>
    </row>
    <row r="21" spans="1:8" ht="12.75">
      <c r="A21" s="20" t="s">
        <v>51</v>
      </c>
      <c r="B21" s="104">
        <f>B20</f>
        <v>42</v>
      </c>
      <c r="C21" s="104">
        <f aca="true" t="shared" si="3" ref="C21:H21">C20</f>
        <v>83</v>
      </c>
      <c r="D21" s="104">
        <f t="shared" si="3"/>
        <v>239</v>
      </c>
      <c r="E21" s="104">
        <f t="shared" si="3"/>
        <v>0</v>
      </c>
      <c r="F21" s="104">
        <f t="shared" si="3"/>
        <v>0</v>
      </c>
      <c r="G21" s="104">
        <f t="shared" si="3"/>
        <v>0</v>
      </c>
      <c r="H21" s="104">
        <f t="shared" si="3"/>
        <v>215</v>
      </c>
    </row>
    <row r="22" spans="1:8" ht="12.75">
      <c r="A22" s="26" t="s">
        <v>56</v>
      </c>
      <c r="B22" s="27">
        <f aca="true" t="shared" si="4" ref="B22:H22">RANK(B21,$B21:$H21,0)</f>
        <v>4</v>
      </c>
      <c r="C22" s="27">
        <f t="shared" si="4"/>
        <v>3</v>
      </c>
      <c r="D22" s="27">
        <f t="shared" si="4"/>
        <v>1</v>
      </c>
      <c r="E22" s="27">
        <f t="shared" si="4"/>
        <v>5</v>
      </c>
      <c r="F22" s="27">
        <f t="shared" si="4"/>
        <v>5</v>
      </c>
      <c r="G22" s="27">
        <f t="shared" si="4"/>
        <v>5</v>
      </c>
      <c r="H22" s="27">
        <f t="shared" si="4"/>
        <v>2</v>
      </c>
    </row>
    <row r="23" spans="1:8" ht="12.75">
      <c r="A23" s="4"/>
      <c r="B23" s="8"/>
      <c r="C23" s="8"/>
      <c r="D23" s="8"/>
      <c r="E23" s="8"/>
      <c r="F23" s="8"/>
      <c r="G23" s="8"/>
      <c r="H23" s="8"/>
    </row>
    <row r="24" spans="1:8" ht="12.75">
      <c r="A24" s="36" t="s">
        <v>48</v>
      </c>
      <c r="B24" s="25">
        <f>'[1]Summary Results'!B$29</f>
        <v>53</v>
      </c>
      <c r="C24" s="25">
        <f>'[1]Summary Results'!C$29</f>
        <v>182</v>
      </c>
      <c r="D24" s="25">
        <f>'[1]Summary Results'!D$29</f>
        <v>213</v>
      </c>
      <c r="E24" s="25">
        <f>'[1]Summary Results'!E$29</f>
        <v>0</v>
      </c>
      <c r="F24" s="25">
        <f>'[1]Summary Results'!F$29</f>
        <v>49</v>
      </c>
      <c r="G24" s="25">
        <f>'[1]Summary Results'!G$29</f>
        <v>0</v>
      </c>
      <c r="H24" s="25">
        <f>'[1]Summary Results'!H$29</f>
        <v>239</v>
      </c>
    </row>
    <row r="25" spans="1:8" ht="12.75">
      <c r="A25" s="20" t="s">
        <v>51</v>
      </c>
      <c r="B25" s="104">
        <f>B24</f>
        <v>53</v>
      </c>
      <c r="C25" s="104">
        <f aca="true" t="shared" si="5" ref="C25:H25">C24</f>
        <v>182</v>
      </c>
      <c r="D25" s="104">
        <f t="shared" si="5"/>
        <v>213</v>
      </c>
      <c r="E25" s="104">
        <f t="shared" si="5"/>
        <v>0</v>
      </c>
      <c r="F25" s="104">
        <f t="shared" si="5"/>
        <v>49</v>
      </c>
      <c r="G25" s="104">
        <f t="shared" si="5"/>
        <v>0</v>
      </c>
      <c r="H25" s="104">
        <f t="shared" si="5"/>
        <v>239</v>
      </c>
    </row>
    <row r="26" spans="1:8" ht="12.75">
      <c r="A26" s="26" t="s">
        <v>56</v>
      </c>
      <c r="B26" s="29">
        <f>RANK(B25,$B25:$H25,0)</f>
        <v>4</v>
      </c>
      <c r="C26" s="29">
        <f aca="true" t="shared" si="6" ref="C26:H26">RANK(C25,$B25:$H25,0)</f>
        <v>3</v>
      </c>
      <c r="D26" s="29">
        <f t="shared" si="6"/>
        <v>2</v>
      </c>
      <c r="E26" s="29">
        <f t="shared" si="6"/>
        <v>6</v>
      </c>
      <c r="F26" s="29">
        <f t="shared" si="6"/>
        <v>5</v>
      </c>
      <c r="G26" s="29">
        <f t="shared" si="6"/>
        <v>6</v>
      </c>
      <c r="H26" s="29">
        <f t="shared" si="6"/>
        <v>1</v>
      </c>
    </row>
    <row r="27" spans="1:8" ht="12.75">
      <c r="A27" s="30"/>
      <c r="B27" s="31"/>
      <c r="C27" s="31"/>
      <c r="D27" s="31"/>
      <c r="E27" s="31"/>
      <c r="F27" s="31"/>
      <c r="G27" s="31"/>
      <c r="H27" s="31"/>
    </row>
    <row r="28" spans="1:8" ht="12.75">
      <c r="A28" s="30"/>
      <c r="B28" s="31"/>
      <c r="C28" s="31"/>
      <c r="D28" s="31"/>
      <c r="E28" s="31"/>
      <c r="F28" s="31"/>
      <c r="G28" s="31"/>
      <c r="H28" s="31"/>
    </row>
    <row r="30" spans="1:2" ht="12.75">
      <c r="A30" s="3" t="s">
        <v>59</v>
      </c>
      <c r="B30" s="4"/>
    </row>
    <row r="31" spans="1:8" ht="12.75">
      <c r="A31" s="44"/>
      <c r="B31" s="3" t="str">
        <f>'Boys U11'!C5</f>
        <v>Abingdon</v>
      </c>
      <c r="C31" s="3" t="str">
        <f>'Boys U11'!D5</f>
        <v>Banbury</v>
      </c>
      <c r="D31" s="3" t="str">
        <f>'Boys U11'!E5</f>
        <v>Bicester</v>
      </c>
      <c r="E31" s="3" t="str">
        <f>'Boys U11'!F5</f>
        <v>Oxford</v>
      </c>
      <c r="F31" s="3" t="str">
        <f>'Boys U11'!G5</f>
        <v>Radley</v>
      </c>
      <c r="G31" s="3" t="str">
        <f>'Boys U11'!H5</f>
        <v>White Horse</v>
      </c>
      <c r="H31" s="3" t="str">
        <f>'Boys U11'!I5</f>
        <v>Witney</v>
      </c>
    </row>
    <row r="32" spans="2:8" ht="12.75">
      <c r="B32" s="2"/>
      <c r="C32" s="2"/>
      <c r="D32" s="2"/>
      <c r="E32" s="2"/>
      <c r="F32" s="2"/>
      <c r="G32" s="2"/>
      <c r="H32" s="2"/>
    </row>
    <row r="33" spans="1:8" ht="12.75">
      <c r="A33" s="4" t="s">
        <v>49</v>
      </c>
      <c r="B33" s="2"/>
      <c r="C33" s="2"/>
      <c r="D33" s="2"/>
      <c r="E33" s="2"/>
      <c r="F33" s="2"/>
      <c r="G33" s="2"/>
      <c r="H33" s="2"/>
    </row>
    <row r="34" spans="1:8" ht="12.75">
      <c r="A34" s="36" t="s">
        <v>47</v>
      </c>
      <c r="B34" s="8">
        <f>'[2]Overall 1 &amp; 2'!B$35</f>
        <v>15</v>
      </c>
      <c r="C34" s="8">
        <f>'[2]Overall 1 &amp; 2'!C$35</f>
        <v>32</v>
      </c>
      <c r="D34" s="8">
        <f>'[2]Overall 1 &amp; 2'!D$35</f>
        <v>43</v>
      </c>
      <c r="E34" s="8">
        <f>'[2]Overall 1 &amp; 2'!E$35</f>
        <v>31</v>
      </c>
      <c r="F34" s="8">
        <f>'[2]Overall 1 &amp; 2'!F$35</f>
        <v>29</v>
      </c>
      <c r="G34" s="8">
        <f>'[2]Overall 1 &amp; 2'!G$35</f>
        <v>3</v>
      </c>
      <c r="H34" s="8">
        <f>'[2]Overall 1 &amp; 2'!H$35</f>
        <v>39</v>
      </c>
    </row>
    <row r="35" spans="1:8" ht="12.75">
      <c r="A35" s="36" t="s">
        <v>48</v>
      </c>
      <c r="B35" s="8">
        <f>'[2]Overall 1 &amp; 2'!B$36</f>
        <v>6</v>
      </c>
      <c r="C35" s="8">
        <f>'[2]Overall 1 &amp; 2'!C$36</f>
        <v>18</v>
      </c>
      <c r="D35" s="8">
        <f>'[2]Overall 1 &amp; 2'!D$36</f>
        <v>47</v>
      </c>
      <c r="E35" s="8">
        <f>'[2]Overall 1 &amp; 2'!E$36</f>
        <v>31</v>
      </c>
      <c r="F35" s="8">
        <f>'[2]Overall 1 &amp; 2'!F$36</f>
        <v>12</v>
      </c>
      <c r="G35" s="8">
        <f>'[2]Overall 1 &amp; 2'!G$36</f>
        <v>33</v>
      </c>
      <c r="H35" s="8">
        <f>'[2]Overall 1 &amp; 2'!H$36</f>
        <v>43</v>
      </c>
    </row>
    <row r="36" spans="1:8" ht="12.75">
      <c r="A36" s="20" t="s">
        <v>51</v>
      </c>
      <c r="B36" s="25">
        <f aca="true" t="shared" si="7" ref="B36:H36">B34+B35</f>
        <v>21</v>
      </c>
      <c r="C36" s="25">
        <f t="shared" si="7"/>
        <v>50</v>
      </c>
      <c r="D36" s="25">
        <f t="shared" si="7"/>
        <v>90</v>
      </c>
      <c r="E36" s="25">
        <f t="shared" si="7"/>
        <v>62</v>
      </c>
      <c r="F36" s="25">
        <f t="shared" si="7"/>
        <v>41</v>
      </c>
      <c r="G36" s="25">
        <f t="shared" si="7"/>
        <v>36</v>
      </c>
      <c r="H36" s="25">
        <f t="shared" si="7"/>
        <v>82</v>
      </c>
    </row>
    <row r="37" spans="2:8" ht="12.75">
      <c r="B37" s="8"/>
      <c r="C37" s="8"/>
      <c r="D37" s="8"/>
      <c r="E37" s="8"/>
      <c r="F37" s="8"/>
      <c r="G37" s="8"/>
      <c r="H37" s="8"/>
    </row>
    <row r="38" spans="1:8" ht="12.75">
      <c r="A38" s="26" t="s">
        <v>56</v>
      </c>
      <c r="B38" s="27">
        <f>RANK(B36,$B36:$H36,0)</f>
        <v>7</v>
      </c>
      <c r="C38" s="27">
        <f aca="true" t="shared" si="8" ref="C38:H38">RANK(C36,$B36:$H36,0)</f>
        <v>4</v>
      </c>
      <c r="D38" s="27">
        <f t="shared" si="8"/>
        <v>1</v>
      </c>
      <c r="E38" s="27">
        <f t="shared" si="8"/>
        <v>3</v>
      </c>
      <c r="F38" s="27">
        <f t="shared" si="8"/>
        <v>5</v>
      </c>
      <c r="G38" s="27">
        <f t="shared" si="8"/>
        <v>6</v>
      </c>
      <c r="H38" s="27">
        <f t="shared" si="8"/>
        <v>2</v>
      </c>
    </row>
    <row r="39" spans="1:8" ht="12.75">
      <c r="A39" s="30"/>
      <c r="B39" s="13"/>
      <c r="C39" s="13"/>
      <c r="D39" s="13"/>
      <c r="E39" s="13"/>
      <c r="F39" s="13"/>
      <c r="G39" s="13"/>
      <c r="H39" s="13"/>
    </row>
    <row r="40" spans="1:8" ht="12.75">
      <c r="A40" s="4" t="s">
        <v>52</v>
      </c>
      <c r="B40" s="8"/>
      <c r="C40" s="8"/>
      <c r="D40" s="8"/>
      <c r="E40" s="8"/>
      <c r="F40" s="8"/>
      <c r="G40" s="8"/>
      <c r="H40" s="8"/>
    </row>
    <row r="41" spans="1:8" ht="12.75">
      <c r="A41" s="36" t="s">
        <v>47</v>
      </c>
      <c r="B41" s="104">
        <f>'[2]Overall 1 &amp; 2'!B$42</f>
        <v>0</v>
      </c>
      <c r="C41" s="104">
        <f>'[2]Overall 1 &amp; 2'!C$42</f>
        <v>41</v>
      </c>
      <c r="D41" s="104">
        <f>'[2]Overall 1 &amp; 2'!D$42</f>
        <v>23</v>
      </c>
      <c r="E41" s="104">
        <f>'[2]Overall 1 &amp; 2'!E$42</f>
        <v>37</v>
      </c>
      <c r="F41" s="104">
        <f>'[2]Overall 1 &amp; 2'!F$42</f>
        <v>13</v>
      </c>
      <c r="G41" s="104">
        <f>'[2]Overall 1 &amp; 2'!G$42</f>
        <v>8</v>
      </c>
      <c r="H41" s="104">
        <f>'[2]Overall 1 &amp; 2'!H$42</f>
        <v>31</v>
      </c>
    </row>
    <row r="42" spans="1:8" ht="12.75">
      <c r="A42" s="36" t="s">
        <v>48</v>
      </c>
      <c r="B42" s="104">
        <f>'[2]Overall 1 &amp; 2'!B$43</f>
        <v>22</v>
      </c>
      <c r="C42" s="104">
        <f>'[2]Overall 1 &amp; 2'!C$43</f>
        <v>25</v>
      </c>
      <c r="D42" s="104">
        <f>'[2]Overall 1 &amp; 2'!D$43</f>
        <v>46</v>
      </c>
      <c r="E42" s="104">
        <f>'[2]Overall 1 &amp; 2'!E$43</f>
        <v>29</v>
      </c>
      <c r="F42" s="104">
        <f>'[2]Overall 1 &amp; 2'!F$43</f>
        <v>24</v>
      </c>
      <c r="G42" s="104">
        <f>'[2]Overall 1 &amp; 2'!G$43</f>
        <v>8</v>
      </c>
      <c r="H42" s="104">
        <f>'[2]Overall 1 &amp; 2'!H$43</f>
        <v>47</v>
      </c>
    </row>
    <row r="43" spans="1:8" ht="12.75">
      <c r="A43" s="20" t="s">
        <v>51</v>
      </c>
      <c r="B43" s="25">
        <f>B41+B42</f>
        <v>22</v>
      </c>
      <c r="C43" s="25">
        <f aca="true" t="shared" si="9" ref="C43:H43">C41+C42</f>
        <v>66</v>
      </c>
      <c r="D43" s="25">
        <f t="shared" si="9"/>
        <v>69</v>
      </c>
      <c r="E43" s="25">
        <f t="shared" si="9"/>
        <v>66</v>
      </c>
      <c r="F43" s="25">
        <f t="shared" si="9"/>
        <v>37</v>
      </c>
      <c r="G43" s="25">
        <f t="shared" si="9"/>
        <v>16</v>
      </c>
      <c r="H43" s="25">
        <f t="shared" si="9"/>
        <v>78</v>
      </c>
    </row>
    <row r="44" spans="2:8" ht="12.75">
      <c r="B44" s="2"/>
      <c r="C44" s="2"/>
      <c r="D44" s="2"/>
      <c r="E44" s="2"/>
      <c r="F44" s="2"/>
      <c r="G44" s="2"/>
      <c r="H44" s="2"/>
    </row>
    <row r="45" spans="1:8" ht="12.75">
      <c r="A45" s="26" t="s">
        <v>56</v>
      </c>
      <c r="B45" s="27">
        <f>RANK(B43,$B43:$H43,0)</f>
        <v>6</v>
      </c>
      <c r="C45" s="27">
        <f aca="true" t="shared" si="10" ref="C45:H45">RANK(C43,$B43:$H43,0)</f>
        <v>3</v>
      </c>
      <c r="D45" s="27">
        <f t="shared" si="10"/>
        <v>2</v>
      </c>
      <c r="E45" s="27">
        <f t="shared" si="10"/>
        <v>3</v>
      </c>
      <c r="F45" s="27">
        <f t="shared" si="10"/>
        <v>5</v>
      </c>
      <c r="G45" s="27">
        <f t="shared" si="10"/>
        <v>7</v>
      </c>
      <c r="H45" s="27">
        <f t="shared" si="10"/>
        <v>1</v>
      </c>
    </row>
    <row r="46" spans="2:8" ht="12.75">
      <c r="B46" s="8"/>
      <c r="C46" s="8"/>
      <c r="D46" s="8"/>
      <c r="E46" s="8"/>
      <c r="F46" s="8"/>
      <c r="G46" s="8"/>
      <c r="H46" s="8"/>
    </row>
    <row r="47" spans="2:8" ht="12.75">
      <c r="B47" s="104"/>
      <c r="C47" s="104"/>
      <c r="D47" s="104"/>
      <c r="E47" s="104"/>
      <c r="F47" s="104"/>
      <c r="G47" s="104"/>
      <c r="H47" s="104"/>
    </row>
    <row r="48" spans="1:8" ht="12.75">
      <c r="A48" s="4" t="s">
        <v>53</v>
      </c>
      <c r="B48" s="104"/>
      <c r="C48" s="104"/>
      <c r="D48" s="104"/>
      <c r="E48" s="104"/>
      <c r="F48" s="104"/>
      <c r="G48" s="104"/>
      <c r="H48" s="104"/>
    </row>
    <row r="49" spans="1:8" ht="12.75">
      <c r="A49" s="36" t="s">
        <v>47</v>
      </c>
      <c r="B49" s="104">
        <f>'[2]Overall 1 &amp; 2'!B$49</f>
        <v>0</v>
      </c>
      <c r="C49" s="104">
        <f>'[2]Overall 1 &amp; 2'!C$49</f>
        <v>221</v>
      </c>
      <c r="D49" s="104">
        <f>'[2]Overall 1 &amp; 2'!D$49</f>
        <v>220</v>
      </c>
      <c r="E49" s="104">
        <f>'[2]Overall 1 &amp; 2'!E$49</f>
        <v>0</v>
      </c>
      <c r="F49" s="104">
        <f>'[2]Overall 1 &amp; 2'!F$49</f>
        <v>43</v>
      </c>
      <c r="G49" s="104">
        <f>'[2]Overall 1 &amp; 2'!G$49</f>
        <v>17</v>
      </c>
      <c r="H49" s="104">
        <f>'[2]Overall 1 &amp; 2'!H$49</f>
        <v>230</v>
      </c>
    </row>
    <row r="50" spans="1:8" ht="12.75">
      <c r="A50" s="105" t="s">
        <v>56</v>
      </c>
      <c r="B50" s="106">
        <f>'[2]Overall 1 &amp; 2'!B$51</f>
        <v>6</v>
      </c>
      <c r="C50" s="106">
        <f>'[2]Overall 1 &amp; 2'!C$51</f>
        <v>2</v>
      </c>
      <c r="D50" s="106">
        <f>'[2]Overall 1 &amp; 2'!D$51</f>
        <v>3</v>
      </c>
      <c r="E50" s="106">
        <f>'[2]Overall 1 &amp; 2'!E$51</f>
        <v>6</v>
      </c>
      <c r="F50" s="106">
        <f>'[2]Overall 1 &amp; 2'!F$51</f>
        <v>4</v>
      </c>
      <c r="G50" s="106">
        <f>'[2]Overall 1 &amp; 2'!G$51</f>
        <v>5</v>
      </c>
      <c r="H50" s="106">
        <f>'[2]Overall 1 &amp; 2'!H$51</f>
        <v>1</v>
      </c>
    </row>
    <row r="52" spans="1:8" ht="12.75">
      <c r="A52" s="4"/>
      <c r="B52" s="104"/>
      <c r="C52" s="104"/>
      <c r="D52" s="104"/>
      <c r="E52" s="104"/>
      <c r="F52" s="104"/>
      <c r="G52" s="104"/>
      <c r="H52" s="104"/>
    </row>
    <row r="53" spans="1:8" ht="12.75">
      <c r="A53" s="36" t="s">
        <v>48</v>
      </c>
      <c r="B53" s="104">
        <f>'[2]Overall 1 &amp; 2'!B$54</f>
        <v>0</v>
      </c>
      <c r="C53" s="104">
        <f>'[2]Overall 1 &amp; 2'!C$54</f>
        <v>170</v>
      </c>
      <c r="D53" s="104">
        <f>'[2]Overall 1 &amp; 2'!D$54</f>
        <v>220</v>
      </c>
      <c r="E53" s="104">
        <f>'[2]Overall 1 &amp; 2'!E$54</f>
        <v>0</v>
      </c>
      <c r="F53" s="104">
        <f>'[2]Overall 1 &amp; 2'!F$54</f>
        <v>0</v>
      </c>
      <c r="G53" s="104">
        <f>'[2]Overall 1 &amp; 2'!G$54</f>
        <v>37</v>
      </c>
      <c r="H53" s="104">
        <f>'[2]Overall 1 &amp; 2'!H$54</f>
        <v>256</v>
      </c>
    </row>
    <row r="54" spans="1:8" ht="12.75">
      <c r="A54" s="105" t="s">
        <v>56</v>
      </c>
      <c r="B54" s="88">
        <f>'[2]Overall 1 &amp; 2'!B$56</f>
        <v>5</v>
      </c>
      <c r="C54" s="88">
        <f>'[2]Overall 1 &amp; 2'!C$56</f>
        <v>3</v>
      </c>
      <c r="D54" s="88">
        <f>'[2]Overall 1 &amp; 2'!D$56</f>
        <v>2</v>
      </c>
      <c r="E54" s="88">
        <f>'[2]Overall 1 &amp; 2'!E$56</f>
        <v>5</v>
      </c>
      <c r="F54" s="88">
        <f>'[2]Overall 1 &amp; 2'!F$56</f>
        <v>5</v>
      </c>
      <c r="G54" s="88">
        <f>'[2]Overall 1 &amp; 2'!G$56</f>
        <v>4</v>
      </c>
      <c r="H54" s="88">
        <f>'[2]Overall 1 &amp; 2'!H$56</f>
        <v>1</v>
      </c>
    </row>
    <row r="56" spans="1:8" ht="12.75">
      <c r="A56" s="30"/>
      <c r="B56" s="31"/>
      <c r="C56" s="31"/>
      <c r="D56" s="31"/>
      <c r="E56" s="31"/>
      <c r="F56" s="31"/>
      <c r="G56" s="31"/>
      <c r="H56" s="31"/>
    </row>
    <row r="57" spans="1:8" ht="12.75">
      <c r="A57" s="30"/>
      <c r="B57" s="31"/>
      <c r="C57" s="31"/>
      <c r="D57" s="31"/>
      <c r="E57" s="31"/>
      <c r="F57" s="31"/>
      <c r="G57" s="31"/>
      <c r="H57" s="31"/>
    </row>
    <row r="58" spans="1:8" ht="12.75">
      <c r="A58" s="30"/>
      <c r="B58" s="31"/>
      <c r="C58" s="31"/>
      <c r="D58" s="31"/>
      <c r="E58" s="31"/>
      <c r="F58" s="31"/>
      <c r="G58" s="31"/>
      <c r="H58" s="31"/>
    </row>
    <row r="59" spans="1:2" ht="12.75">
      <c r="A59" s="3" t="s">
        <v>60</v>
      </c>
      <c r="B59" s="4" t="s">
        <v>62</v>
      </c>
    </row>
    <row r="60" spans="1:8" ht="12.75">
      <c r="A60" s="44"/>
      <c r="B60" s="3" t="str">
        <f>'Boys U11'!C5</f>
        <v>Abingdon</v>
      </c>
      <c r="C60" s="3" t="str">
        <f>'Boys U11'!D5</f>
        <v>Banbury</v>
      </c>
      <c r="D60" s="3" t="str">
        <f>'Boys U11'!E5</f>
        <v>Bicester</v>
      </c>
      <c r="E60" s="3" t="str">
        <f>'Boys U11'!F5</f>
        <v>Oxford</v>
      </c>
      <c r="F60" s="3" t="str">
        <f>'Boys U11'!G5</f>
        <v>Radley</v>
      </c>
      <c r="G60" s="3" t="str">
        <f>'Boys U11'!H5</f>
        <v>White Horse</v>
      </c>
      <c r="H60" s="3" t="str">
        <f>'Boys U11'!I5</f>
        <v>Witney</v>
      </c>
    </row>
    <row r="61" spans="2:8" ht="12.75">
      <c r="B61" s="2"/>
      <c r="C61" s="2"/>
      <c r="D61" s="2"/>
      <c r="E61" s="2"/>
      <c r="F61" s="2"/>
      <c r="G61" s="2"/>
      <c r="H61" s="2"/>
    </row>
    <row r="62" spans="1:8" ht="12.75">
      <c r="A62" s="4" t="s">
        <v>49</v>
      </c>
      <c r="B62" s="2"/>
      <c r="C62" s="2"/>
      <c r="D62" s="2"/>
      <c r="E62" s="2"/>
      <c r="F62" s="2"/>
      <c r="G62" s="2"/>
      <c r="H62" s="2"/>
    </row>
    <row r="63" spans="1:8" ht="12.75">
      <c r="A63" s="36" t="s">
        <v>47</v>
      </c>
      <c r="B63" s="8">
        <f>'Summary Results'!B11</f>
        <v>33</v>
      </c>
      <c r="C63" s="8">
        <f>'Summary Results'!C11</f>
        <v>25</v>
      </c>
      <c r="D63" s="8">
        <f>'Summary Results'!D11</f>
        <v>35</v>
      </c>
      <c r="E63" s="8">
        <f>'Summary Results'!E11</f>
        <v>24</v>
      </c>
      <c r="F63" s="8">
        <f>'Summary Results'!F11</f>
        <v>28</v>
      </c>
      <c r="G63" s="8">
        <f>'Summary Results'!G11</f>
        <v>9</v>
      </c>
      <c r="H63" s="8">
        <f>'Summary Results'!H11</f>
        <v>43</v>
      </c>
    </row>
    <row r="64" spans="1:8" ht="12.75">
      <c r="A64" s="36" t="s">
        <v>48</v>
      </c>
      <c r="B64" s="8">
        <f>'Summary Results'!B12</f>
        <v>21</v>
      </c>
      <c r="C64" s="8">
        <f>'Summary Results'!C12</f>
        <v>18</v>
      </c>
      <c r="D64" s="8">
        <f>'Summary Results'!D12</f>
        <v>46</v>
      </c>
      <c r="E64" s="8">
        <f>'Summary Results'!E12</f>
        <v>23</v>
      </c>
      <c r="F64" s="8">
        <f>'Summary Results'!F12</f>
        <v>27</v>
      </c>
      <c r="G64" s="8">
        <f>'Summary Results'!G12</f>
        <v>19</v>
      </c>
      <c r="H64" s="8">
        <f>'Summary Results'!H12</f>
        <v>44</v>
      </c>
    </row>
    <row r="65" spans="1:8" ht="12.75">
      <c r="A65" s="20" t="s">
        <v>51</v>
      </c>
      <c r="B65" s="25">
        <f>'Summary Results'!B13</f>
        <v>54</v>
      </c>
      <c r="C65" s="25">
        <f>'Summary Results'!C13</f>
        <v>43</v>
      </c>
      <c r="D65" s="25">
        <f>'Summary Results'!D13</f>
        <v>81</v>
      </c>
      <c r="E65" s="25">
        <f>'Summary Results'!E13</f>
        <v>47</v>
      </c>
      <c r="F65" s="25">
        <f>'Summary Results'!F13</f>
        <v>55</v>
      </c>
      <c r="G65" s="25">
        <f>'Summary Results'!G13</f>
        <v>28</v>
      </c>
      <c r="H65" s="25">
        <f>'Summary Results'!H13</f>
        <v>87</v>
      </c>
    </row>
    <row r="66" spans="2:8" ht="12.75">
      <c r="B66" s="8"/>
      <c r="C66" s="8"/>
      <c r="D66" s="8"/>
      <c r="E66" s="8"/>
      <c r="F66" s="8"/>
      <c r="G66" s="8"/>
      <c r="H66" s="8"/>
    </row>
    <row r="67" spans="1:8" ht="12.75">
      <c r="A67" s="26" t="s">
        <v>56</v>
      </c>
      <c r="B67" s="107">
        <f>'Summary Results'!B15</f>
        <v>4</v>
      </c>
      <c r="C67" s="106">
        <f>'Summary Results'!C15</f>
        <v>6</v>
      </c>
      <c r="D67" s="106">
        <f>'Summary Results'!D15</f>
        <v>2</v>
      </c>
      <c r="E67" s="106">
        <f>'Summary Results'!E15</f>
        <v>5</v>
      </c>
      <c r="F67" s="106">
        <f>'Summary Results'!F15</f>
        <v>3</v>
      </c>
      <c r="G67" s="106">
        <f>'Summary Results'!G15</f>
        <v>7</v>
      </c>
      <c r="H67" s="106">
        <f>'Summary Results'!H15</f>
        <v>1</v>
      </c>
    </row>
    <row r="68" spans="1:8" ht="12.75">
      <c r="A68" s="30"/>
      <c r="B68" s="8"/>
      <c r="C68" s="8"/>
      <c r="D68" s="8"/>
      <c r="E68" s="8"/>
      <c r="F68" s="8"/>
      <c r="G68" s="8"/>
      <c r="H68" s="8"/>
    </row>
    <row r="69" spans="1:8" ht="12.75">
      <c r="A69" s="4" t="s">
        <v>52</v>
      </c>
      <c r="B69" s="8"/>
      <c r="C69" s="8"/>
      <c r="D69" s="8"/>
      <c r="E69" s="8"/>
      <c r="F69" s="8"/>
      <c r="G69" s="8"/>
      <c r="H69" s="8"/>
    </row>
    <row r="70" spans="1:8" ht="12.75">
      <c r="A70" s="36" t="s">
        <v>47</v>
      </c>
      <c r="B70" s="8">
        <f>'Summary Results'!B18</f>
        <v>39</v>
      </c>
      <c r="C70" s="8">
        <f>'Summary Results'!C18</f>
        <v>25</v>
      </c>
      <c r="D70" s="8">
        <f>'Summary Results'!D18</f>
        <v>30</v>
      </c>
      <c r="E70" s="8">
        <f>'Summary Results'!E18</f>
        <v>22</v>
      </c>
      <c r="F70" s="8">
        <f>'Summary Results'!F18</f>
        <v>25</v>
      </c>
      <c r="G70" s="8">
        <f>'Summary Results'!G18</f>
        <v>3</v>
      </c>
      <c r="H70" s="8">
        <f>'Summary Results'!H18</f>
        <v>35</v>
      </c>
    </row>
    <row r="71" spans="1:8" ht="12.75">
      <c r="A71" s="36" t="s">
        <v>48</v>
      </c>
      <c r="B71" s="8">
        <f>'Summary Results'!B19</f>
        <v>32</v>
      </c>
      <c r="C71" s="8">
        <f>'Summary Results'!C19</f>
        <v>20</v>
      </c>
      <c r="D71" s="8">
        <f>'Summary Results'!D19</f>
        <v>50</v>
      </c>
      <c r="E71" s="8">
        <f>'Summary Results'!E19</f>
        <v>28</v>
      </c>
      <c r="F71" s="8">
        <f>'Summary Results'!F19</f>
        <v>17</v>
      </c>
      <c r="G71" s="8">
        <f>'Summary Results'!G19</f>
        <v>16</v>
      </c>
      <c r="H71" s="8">
        <f>'Summary Results'!H19</f>
        <v>47</v>
      </c>
    </row>
    <row r="72" spans="1:8" ht="12.75">
      <c r="A72" s="20" t="s">
        <v>51</v>
      </c>
      <c r="B72" s="25">
        <f>'Summary Results'!B20</f>
        <v>71</v>
      </c>
      <c r="C72" s="25">
        <f>'Summary Results'!C20</f>
        <v>45</v>
      </c>
      <c r="D72" s="25">
        <f>'Summary Results'!D20</f>
        <v>80</v>
      </c>
      <c r="E72" s="25">
        <f>'Summary Results'!E20</f>
        <v>50</v>
      </c>
      <c r="F72" s="25">
        <f>'Summary Results'!F20</f>
        <v>42</v>
      </c>
      <c r="G72" s="25">
        <f>'Summary Results'!G20</f>
        <v>19</v>
      </c>
      <c r="H72" s="25">
        <f>'Summary Results'!H20</f>
        <v>82</v>
      </c>
    </row>
    <row r="73" spans="2:8" ht="12.75">
      <c r="B73" s="8"/>
      <c r="C73" s="8"/>
      <c r="D73" s="8"/>
      <c r="E73" s="8"/>
      <c r="F73" s="8"/>
      <c r="G73" s="8"/>
      <c r="H73" s="8"/>
    </row>
    <row r="74" spans="1:8" ht="12.75">
      <c r="A74" s="26" t="s">
        <v>56</v>
      </c>
      <c r="B74" s="107">
        <f>'Summary Results'!B22</f>
        <v>3</v>
      </c>
      <c r="C74" s="106">
        <f>'Summary Results'!C22</f>
        <v>5</v>
      </c>
      <c r="D74" s="106">
        <f>'Summary Results'!D22</f>
        <v>2</v>
      </c>
      <c r="E74" s="106">
        <f>'Summary Results'!E22</f>
        <v>4</v>
      </c>
      <c r="F74" s="106">
        <f>'Summary Results'!F22</f>
        <v>6</v>
      </c>
      <c r="G74" s="106">
        <f>'Summary Results'!G22</f>
        <v>7</v>
      </c>
      <c r="H74" s="106">
        <f>'Summary Results'!H22</f>
        <v>1</v>
      </c>
    </row>
    <row r="75" spans="2:8" ht="12.75">
      <c r="B75" s="8"/>
      <c r="C75" s="8"/>
      <c r="D75" s="8"/>
      <c r="E75" s="8"/>
      <c r="F75" s="8"/>
      <c r="G75" s="8"/>
      <c r="H75" s="8"/>
    </row>
    <row r="76" spans="2:8" ht="12.75">
      <c r="B76" s="8"/>
      <c r="C76" s="8"/>
      <c r="D76" s="8"/>
      <c r="E76" s="8"/>
      <c r="F76" s="8"/>
      <c r="G76" s="8"/>
      <c r="H76" s="8"/>
    </row>
    <row r="77" spans="1:8" ht="12.75">
      <c r="A77" s="4" t="s">
        <v>53</v>
      </c>
      <c r="B77" s="8"/>
      <c r="C77" s="8"/>
      <c r="D77" s="8"/>
      <c r="E77" s="8"/>
      <c r="F77" s="8"/>
      <c r="G77" s="8"/>
      <c r="H77" s="8"/>
    </row>
    <row r="78" spans="1:8" ht="12.75">
      <c r="A78" s="36" t="s">
        <v>47</v>
      </c>
      <c r="B78" s="8">
        <f>'Summary Results'!B25</f>
        <v>42</v>
      </c>
      <c r="C78" s="8">
        <f>'Summary Results'!C25</f>
        <v>227</v>
      </c>
      <c r="D78" s="8">
        <f>'Summary Results'!D25</f>
        <v>124</v>
      </c>
      <c r="E78" s="8">
        <f>'Summary Results'!E25</f>
        <v>0</v>
      </c>
      <c r="F78" s="8">
        <f>'Summary Results'!F25</f>
        <v>71</v>
      </c>
      <c r="G78" s="8">
        <f>'Summary Results'!G25</f>
        <v>52</v>
      </c>
      <c r="H78" s="8">
        <f>'Summary Results'!H25</f>
        <v>204</v>
      </c>
    </row>
    <row r="79" spans="1:8" ht="12.75">
      <c r="A79" s="105" t="s">
        <v>56</v>
      </c>
      <c r="B79" s="106">
        <f>'Summary Results'!B28</f>
        <v>6</v>
      </c>
      <c r="C79" s="106">
        <f>'Summary Results'!C28</f>
        <v>1</v>
      </c>
      <c r="D79" s="106">
        <f>'Summary Results'!D28</f>
        <v>3</v>
      </c>
      <c r="E79" s="106">
        <f>'Summary Results'!E28</f>
        <v>7</v>
      </c>
      <c r="F79" s="106">
        <f>'Summary Results'!F28</f>
        <v>4</v>
      </c>
      <c r="G79" s="106">
        <f>'Summary Results'!G28</f>
        <v>5</v>
      </c>
      <c r="H79" s="106">
        <f>'Summary Results'!H28</f>
        <v>2</v>
      </c>
    </row>
    <row r="80" spans="2:8" ht="12.75">
      <c r="B80" s="8"/>
      <c r="C80" s="8"/>
      <c r="D80" s="8"/>
      <c r="E80" s="8"/>
      <c r="F80" s="8"/>
      <c r="G80" s="8"/>
      <c r="H80" s="8"/>
    </row>
    <row r="81" spans="1:8" ht="12.75">
      <c r="A81" s="36" t="s">
        <v>48</v>
      </c>
      <c r="B81" s="8">
        <f>'Summary Results'!B30</f>
        <v>49</v>
      </c>
      <c r="C81" s="8">
        <f>'Summary Results'!C30</f>
        <v>151</v>
      </c>
      <c r="D81" s="8">
        <f>'Summary Results'!D30</f>
        <v>167</v>
      </c>
      <c r="E81" s="8">
        <f>'Summary Results'!E30</f>
        <v>0</v>
      </c>
      <c r="F81" s="8">
        <f>'Summary Results'!F30</f>
        <v>98</v>
      </c>
      <c r="G81" s="8">
        <f>'Summary Results'!G30</f>
        <v>17</v>
      </c>
      <c r="H81" s="8">
        <f>'Summary Results'!H30</f>
        <v>251</v>
      </c>
    </row>
    <row r="82" spans="1:8" ht="12.75">
      <c r="A82" s="105" t="s">
        <v>56</v>
      </c>
      <c r="B82" s="106">
        <f>'Summary Results'!B33</f>
        <v>5</v>
      </c>
      <c r="C82" s="106">
        <f>'Summary Results'!C33</f>
        <v>3</v>
      </c>
      <c r="D82" s="106">
        <f>'Summary Results'!D33</f>
        <v>2</v>
      </c>
      <c r="E82" s="106">
        <f>'Summary Results'!E33</f>
        <v>7</v>
      </c>
      <c r="F82" s="106">
        <f>'Summary Results'!F33</f>
        <v>4</v>
      </c>
      <c r="G82" s="106">
        <f>'Summary Results'!G33</f>
        <v>6</v>
      </c>
      <c r="H82" s="106">
        <f>'Summary Results'!H33</f>
        <v>1</v>
      </c>
    </row>
    <row r="84" spans="1:8" ht="12.75">
      <c r="A84" s="30"/>
      <c r="B84" s="31"/>
      <c r="C84" s="31"/>
      <c r="D84" s="32" t="s">
        <v>78</v>
      </c>
      <c r="E84" s="32"/>
      <c r="F84" s="31"/>
      <c r="G84" s="31"/>
      <c r="H84" s="31"/>
    </row>
    <row r="86" spans="2:8" ht="12.75">
      <c r="B86" s="3" t="str">
        <f>'Boys U11'!C5</f>
        <v>Abingdon</v>
      </c>
      <c r="C86" s="3" t="str">
        <f>'Boys U11'!D5</f>
        <v>Banbury</v>
      </c>
      <c r="D86" s="3" t="str">
        <f>'Boys U11'!E5</f>
        <v>Bicester</v>
      </c>
      <c r="E86" s="3" t="str">
        <f>'Boys U11'!F5</f>
        <v>Oxford</v>
      </c>
      <c r="F86" s="3" t="str">
        <f>'Boys U11'!G5</f>
        <v>Radley</v>
      </c>
      <c r="G86" s="3" t="str">
        <f>'Boys U11'!H5</f>
        <v>White Horse</v>
      </c>
      <c r="H86" s="3" t="str">
        <f>'Boys U11'!I5</f>
        <v>Witney</v>
      </c>
    </row>
    <row r="87" spans="1:8" ht="12.75">
      <c r="A87" s="4" t="s">
        <v>49</v>
      </c>
      <c r="B87" s="2"/>
      <c r="C87" s="2"/>
      <c r="D87" s="2"/>
      <c r="E87" s="2"/>
      <c r="F87" s="2"/>
      <c r="G87" s="2"/>
      <c r="H87" s="2"/>
    </row>
    <row r="88" spans="1:8" ht="12.75">
      <c r="A88" s="36" t="s">
        <v>47</v>
      </c>
      <c r="B88" s="8">
        <f>B6+B34+B63</f>
        <v>64</v>
      </c>
      <c r="C88" s="8">
        <f aca="true" t="shared" si="11" ref="C88:H88">C6+C34+C63</f>
        <v>99</v>
      </c>
      <c r="D88" s="8">
        <f t="shared" si="11"/>
        <v>119</v>
      </c>
      <c r="E88" s="8">
        <f t="shared" si="11"/>
        <v>77</v>
      </c>
      <c r="F88" s="8">
        <f t="shared" si="11"/>
        <v>81</v>
      </c>
      <c r="G88" s="8">
        <f t="shared" si="11"/>
        <v>18</v>
      </c>
      <c r="H88" s="8">
        <f t="shared" si="11"/>
        <v>124</v>
      </c>
    </row>
    <row r="89" spans="1:8" ht="12.75">
      <c r="A89" s="36" t="s">
        <v>48</v>
      </c>
      <c r="B89" s="8">
        <f>B7+B35+B64</f>
        <v>54</v>
      </c>
      <c r="C89" s="8">
        <f aca="true" t="shared" si="12" ref="C89:H89">C7+C35+C64</f>
        <v>62</v>
      </c>
      <c r="D89" s="8">
        <f t="shared" si="12"/>
        <v>138</v>
      </c>
      <c r="E89" s="8">
        <f t="shared" si="12"/>
        <v>75</v>
      </c>
      <c r="F89" s="8">
        <f t="shared" si="12"/>
        <v>51</v>
      </c>
      <c r="G89" s="8">
        <f t="shared" si="12"/>
        <v>78</v>
      </c>
      <c r="H89" s="8">
        <f t="shared" si="12"/>
        <v>125</v>
      </c>
    </row>
    <row r="90" spans="1:8" ht="12.75">
      <c r="A90" s="20" t="s">
        <v>51</v>
      </c>
      <c r="B90" s="25">
        <f aca="true" t="shared" si="13" ref="B90:H90">SUM(B88:B89)</f>
        <v>118</v>
      </c>
      <c r="C90" s="25">
        <f t="shared" si="13"/>
        <v>161</v>
      </c>
      <c r="D90" s="25">
        <f t="shared" si="13"/>
        <v>257</v>
      </c>
      <c r="E90" s="25">
        <f t="shared" si="13"/>
        <v>152</v>
      </c>
      <c r="F90" s="25">
        <f t="shared" si="13"/>
        <v>132</v>
      </c>
      <c r="G90" s="25">
        <f t="shared" si="13"/>
        <v>96</v>
      </c>
      <c r="H90" s="25">
        <f t="shared" si="13"/>
        <v>249</v>
      </c>
    </row>
    <row r="91" spans="2:8" ht="12.75">
      <c r="B91" s="8"/>
      <c r="C91" s="8"/>
      <c r="D91" s="8"/>
      <c r="E91" s="8"/>
      <c r="F91" s="8"/>
      <c r="G91" s="8"/>
      <c r="H91" s="8"/>
    </row>
    <row r="92" spans="1:8" ht="12.75">
      <c r="A92" s="26" t="s">
        <v>56</v>
      </c>
      <c r="B92" s="27">
        <f>RANK(B90,$B90:$H90,0)</f>
        <v>6</v>
      </c>
      <c r="C92" s="27">
        <f aca="true" t="shared" si="14" ref="C92:H92">RANK(C90,$B90:$H90,0)</f>
        <v>3</v>
      </c>
      <c r="D92" s="27">
        <f t="shared" si="14"/>
        <v>1</v>
      </c>
      <c r="E92" s="27">
        <f t="shared" si="14"/>
        <v>4</v>
      </c>
      <c r="F92" s="27">
        <f t="shared" si="14"/>
        <v>5</v>
      </c>
      <c r="G92" s="27">
        <f t="shared" si="14"/>
        <v>7</v>
      </c>
      <c r="H92" s="27">
        <f t="shared" si="14"/>
        <v>2</v>
      </c>
    </row>
    <row r="93" spans="1:8" ht="12.75">
      <c r="A93" s="30"/>
      <c r="B93" s="8"/>
      <c r="C93" s="8"/>
      <c r="D93" s="8"/>
      <c r="E93" s="8"/>
      <c r="F93" s="8"/>
      <c r="G93" s="8"/>
      <c r="H93" s="8"/>
    </row>
    <row r="94" spans="1:8" ht="12.75">
      <c r="A94" s="4" t="s">
        <v>52</v>
      </c>
      <c r="B94" s="104"/>
      <c r="C94" s="104"/>
      <c r="D94" s="104"/>
      <c r="E94" s="104"/>
      <c r="F94" s="104"/>
      <c r="G94" s="104"/>
      <c r="H94" s="104"/>
    </row>
    <row r="95" spans="1:8" ht="12.75">
      <c r="A95" s="36" t="s">
        <v>47</v>
      </c>
      <c r="B95" s="104">
        <f>B13+B41+B70</f>
        <v>58</v>
      </c>
      <c r="C95" s="104">
        <f aca="true" t="shared" si="15" ref="C95:H95">C13+C41+C70</f>
        <v>90</v>
      </c>
      <c r="D95" s="104">
        <f t="shared" si="15"/>
        <v>98</v>
      </c>
      <c r="E95" s="104">
        <f t="shared" si="15"/>
        <v>81</v>
      </c>
      <c r="F95" s="104">
        <f t="shared" si="15"/>
        <v>38</v>
      </c>
      <c r="G95" s="104">
        <f t="shared" si="15"/>
        <v>24</v>
      </c>
      <c r="H95" s="104">
        <f t="shared" si="15"/>
        <v>102</v>
      </c>
    </row>
    <row r="96" spans="1:8" ht="12.75">
      <c r="A96" s="36" t="s">
        <v>48</v>
      </c>
      <c r="B96" s="110">
        <f>B14+B42+B71</f>
        <v>79</v>
      </c>
      <c r="C96" s="110">
        <f aca="true" t="shared" si="16" ref="C96:H96">C14+C42+C71</f>
        <v>76</v>
      </c>
      <c r="D96" s="110">
        <f t="shared" si="16"/>
        <v>139</v>
      </c>
      <c r="E96" s="110">
        <f t="shared" si="16"/>
        <v>96</v>
      </c>
      <c r="F96" s="110">
        <f t="shared" si="16"/>
        <v>53</v>
      </c>
      <c r="G96" s="110">
        <f t="shared" si="16"/>
        <v>34</v>
      </c>
      <c r="H96" s="110">
        <f t="shared" si="16"/>
        <v>139</v>
      </c>
    </row>
    <row r="97" spans="1:8" ht="12.75">
      <c r="A97" s="20" t="s">
        <v>51</v>
      </c>
      <c r="B97" s="111">
        <f>B95+B96</f>
        <v>137</v>
      </c>
      <c r="C97" s="111">
        <f aca="true" t="shared" si="17" ref="C97:H97">C95+C96</f>
        <v>166</v>
      </c>
      <c r="D97" s="111">
        <f t="shared" si="17"/>
        <v>237</v>
      </c>
      <c r="E97" s="111">
        <f t="shared" si="17"/>
        <v>177</v>
      </c>
      <c r="F97" s="111">
        <f t="shared" si="17"/>
        <v>91</v>
      </c>
      <c r="G97" s="111">
        <f t="shared" si="17"/>
        <v>58</v>
      </c>
      <c r="H97" s="111">
        <f t="shared" si="17"/>
        <v>241</v>
      </c>
    </row>
    <row r="98" spans="2:8" ht="12.75">
      <c r="B98" s="28"/>
      <c r="C98" s="28"/>
      <c r="D98" s="28"/>
      <c r="E98" s="28"/>
      <c r="F98" s="28"/>
      <c r="G98" s="28"/>
      <c r="H98" s="28"/>
    </row>
    <row r="99" spans="1:8" ht="12.75">
      <c r="A99" s="105" t="s">
        <v>56</v>
      </c>
      <c r="B99" s="106">
        <f>RANK(B97,$B97:$H97,0)</f>
        <v>5</v>
      </c>
      <c r="C99" s="106">
        <f aca="true" t="shared" si="18" ref="C99:H99">RANK(C97,$B97:$H97,0)</f>
        <v>4</v>
      </c>
      <c r="D99" s="106">
        <f t="shared" si="18"/>
        <v>2</v>
      </c>
      <c r="E99" s="106">
        <f t="shared" si="18"/>
        <v>3</v>
      </c>
      <c r="F99" s="106">
        <f t="shared" si="18"/>
        <v>6</v>
      </c>
      <c r="G99" s="106">
        <f t="shared" si="18"/>
        <v>7</v>
      </c>
      <c r="H99" s="106">
        <f t="shared" si="18"/>
        <v>1</v>
      </c>
    </row>
    <row r="100" spans="2:8" ht="12.75">
      <c r="B100" s="104"/>
      <c r="C100" s="104"/>
      <c r="D100" s="104"/>
      <c r="E100" s="104"/>
      <c r="F100" s="104"/>
      <c r="G100" s="104"/>
      <c r="H100" s="104"/>
    </row>
    <row r="101" spans="1:8" ht="12.75">
      <c r="A101" s="4" t="s">
        <v>53</v>
      </c>
      <c r="B101" s="104"/>
      <c r="C101" s="104"/>
      <c r="D101" s="104"/>
      <c r="E101" s="104"/>
      <c r="F101" s="104"/>
      <c r="G101" s="104"/>
      <c r="H101" s="104"/>
    </row>
    <row r="102" spans="1:8" ht="12.75">
      <c r="A102" s="36" t="s">
        <v>47</v>
      </c>
      <c r="B102" s="110">
        <f>B21+B49+B78</f>
        <v>84</v>
      </c>
      <c r="C102" s="110">
        <f aca="true" t="shared" si="19" ref="C102:H102">C21+C49+C78</f>
        <v>531</v>
      </c>
      <c r="D102" s="110">
        <f t="shared" si="19"/>
        <v>583</v>
      </c>
      <c r="E102" s="110">
        <f t="shared" si="19"/>
        <v>0</v>
      </c>
      <c r="F102" s="110">
        <f t="shared" si="19"/>
        <v>114</v>
      </c>
      <c r="G102" s="110">
        <f t="shared" si="19"/>
        <v>69</v>
      </c>
      <c r="H102" s="110">
        <f t="shared" si="19"/>
        <v>649</v>
      </c>
    </row>
    <row r="103" spans="1:8" ht="12.75">
      <c r="A103" s="105" t="s">
        <v>56</v>
      </c>
      <c r="B103" s="106">
        <f>RANK(B102,$B102:$H102,0)</f>
        <v>5</v>
      </c>
      <c r="C103" s="106">
        <f aca="true" t="shared" si="20" ref="C103:H103">RANK(C102,$B102:$H102,0)</f>
        <v>3</v>
      </c>
      <c r="D103" s="106">
        <f t="shared" si="20"/>
        <v>2</v>
      </c>
      <c r="E103" s="106">
        <f t="shared" si="20"/>
        <v>7</v>
      </c>
      <c r="F103" s="106">
        <f t="shared" si="20"/>
        <v>4</v>
      </c>
      <c r="G103" s="106">
        <f t="shared" si="20"/>
        <v>6</v>
      </c>
      <c r="H103" s="106">
        <f t="shared" si="20"/>
        <v>1</v>
      </c>
    </row>
    <row r="104" spans="2:8" ht="12.75">
      <c r="B104" s="104"/>
      <c r="C104" s="104"/>
      <c r="D104" s="104"/>
      <c r="E104" s="104"/>
      <c r="F104" s="104"/>
      <c r="G104" s="104"/>
      <c r="H104" s="104"/>
    </row>
    <row r="105" spans="1:8" ht="12.75">
      <c r="A105" s="36" t="s">
        <v>48</v>
      </c>
      <c r="B105" s="110">
        <f>B25+B53+B81</f>
        <v>102</v>
      </c>
      <c r="C105" s="110">
        <f aca="true" t="shared" si="21" ref="C105:H105">C25+C53+C81</f>
        <v>503</v>
      </c>
      <c r="D105" s="110">
        <f t="shared" si="21"/>
        <v>600</v>
      </c>
      <c r="E105" s="110">
        <f t="shared" si="21"/>
        <v>0</v>
      </c>
      <c r="F105" s="110">
        <f t="shared" si="21"/>
        <v>147</v>
      </c>
      <c r="G105" s="110">
        <f t="shared" si="21"/>
        <v>54</v>
      </c>
      <c r="H105" s="110">
        <f t="shared" si="21"/>
        <v>746</v>
      </c>
    </row>
    <row r="106" spans="1:8" ht="12.75">
      <c r="A106" s="105" t="s">
        <v>56</v>
      </c>
      <c r="B106" s="88">
        <f>RANK(B105,$B105:$H105,0)</f>
        <v>5</v>
      </c>
      <c r="C106" s="88">
        <f aca="true" t="shared" si="22" ref="C106:H106">RANK(C105,$B105:$H105,0)</f>
        <v>3</v>
      </c>
      <c r="D106" s="88">
        <f t="shared" si="22"/>
        <v>2</v>
      </c>
      <c r="E106" s="88">
        <f t="shared" si="22"/>
        <v>7</v>
      </c>
      <c r="F106" s="88">
        <f t="shared" si="22"/>
        <v>4</v>
      </c>
      <c r="G106" s="88">
        <f t="shared" si="22"/>
        <v>6</v>
      </c>
      <c r="H106" s="88">
        <f t="shared" si="22"/>
        <v>1</v>
      </c>
    </row>
    <row r="107" spans="2:8" ht="12.75">
      <c r="B107" s="108"/>
      <c r="C107" s="109"/>
      <c r="D107" s="108"/>
      <c r="E107" s="108"/>
      <c r="F107" s="108"/>
      <c r="G107" s="108"/>
      <c r="H107" s="108"/>
    </row>
    <row r="111" spans="4:5" ht="12.75">
      <c r="D111" s="37"/>
      <c r="E111" s="37"/>
    </row>
    <row r="115" ht="12.75">
      <c r="C115" s="4"/>
    </row>
    <row r="122" spans="4:5" ht="12.75">
      <c r="D122" s="38"/>
      <c r="E122" s="3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9"/>
  <sheetViews>
    <sheetView zoomScalePageLayoutView="0" workbookViewId="0" topLeftCell="A28">
      <selection activeCell="E49" sqref="E49:F49"/>
    </sheetView>
  </sheetViews>
  <sheetFormatPr defaultColWidth="9.140625" defaultRowHeight="12.75"/>
  <cols>
    <col min="1" max="1" width="11.28125" style="0" customWidth="1"/>
    <col min="6" max="6" width="12.7109375" style="0" bestFit="1" customWidth="1"/>
    <col min="9" max="9" width="11.00390625" style="0" bestFit="1" customWidth="1"/>
    <col min="11" max="11" width="11.7109375" style="0" customWidth="1"/>
  </cols>
  <sheetData>
    <row r="1" spans="1:2" ht="27.75">
      <c r="A1" s="117" t="s">
        <v>92</v>
      </c>
      <c r="B1" s="117"/>
    </row>
    <row r="3" spans="1:18" ht="18">
      <c r="A3" s="223" t="s">
        <v>93</v>
      </c>
      <c r="B3" s="222"/>
      <c r="C3" s="222"/>
      <c r="F3" s="223" t="s">
        <v>95</v>
      </c>
      <c r="G3" s="223"/>
      <c r="H3" s="223"/>
      <c r="K3" s="210" t="s">
        <v>285</v>
      </c>
      <c r="L3" s="210"/>
      <c r="M3" s="210"/>
      <c r="P3" s="210" t="s">
        <v>287</v>
      </c>
      <c r="Q3" s="210"/>
      <c r="R3" s="210"/>
    </row>
    <row r="4" spans="1:8" ht="18">
      <c r="A4" s="118"/>
      <c r="B4" s="114"/>
      <c r="C4" s="114"/>
      <c r="F4" s="118"/>
      <c r="G4" s="118"/>
      <c r="H4" s="118"/>
    </row>
    <row r="5" spans="1:18" ht="12.75">
      <c r="A5" s="36" t="s">
        <v>164</v>
      </c>
      <c r="B5" s="36" t="s">
        <v>203</v>
      </c>
      <c r="C5">
        <v>1.77</v>
      </c>
      <c r="F5" s="119" t="s">
        <v>158</v>
      </c>
      <c r="G5" s="36" t="s">
        <v>200</v>
      </c>
      <c r="H5">
        <v>1.7</v>
      </c>
      <c r="K5" s="36" t="s">
        <v>171</v>
      </c>
      <c r="L5" s="36" t="s">
        <v>203</v>
      </c>
      <c r="M5" s="36">
        <v>48</v>
      </c>
      <c r="P5" s="36" t="s">
        <v>163</v>
      </c>
      <c r="Q5" s="36" t="s">
        <v>200</v>
      </c>
      <c r="R5">
        <v>47</v>
      </c>
    </row>
    <row r="6" spans="1:18" ht="12.75">
      <c r="A6" s="36" t="s">
        <v>237</v>
      </c>
      <c r="B6" s="36" t="s">
        <v>262</v>
      </c>
      <c r="C6">
        <v>1.65</v>
      </c>
      <c r="F6" s="119" t="s">
        <v>212</v>
      </c>
      <c r="G6" s="36" t="s">
        <v>262</v>
      </c>
      <c r="H6">
        <v>1.54</v>
      </c>
      <c r="K6" s="36" t="s">
        <v>297</v>
      </c>
      <c r="L6" s="36" t="s">
        <v>262</v>
      </c>
      <c r="M6">
        <v>48</v>
      </c>
      <c r="P6" s="36" t="s">
        <v>154</v>
      </c>
      <c r="Q6" s="36" t="s">
        <v>203</v>
      </c>
      <c r="R6">
        <v>46</v>
      </c>
    </row>
    <row r="7" spans="1:18" ht="12.75">
      <c r="A7" s="36" t="s">
        <v>178</v>
      </c>
      <c r="B7" s="36" t="s">
        <v>282</v>
      </c>
      <c r="C7">
        <v>1.64</v>
      </c>
      <c r="F7" s="119" t="s">
        <v>159</v>
      </c>
      <c r="G7" s="36" t="s">
        <v>200</v>
      </c>
      <c r="H7">
        <v>1.54</v>
      </c>
      <c r="K7" s="36" t="s">
        <v>178</v>
      </c>
      <c r="L7" s="36" t="s">
        <v>282</v>
      </c>
      <c r="M7">
        <v>46</v>
      </c>
      <c r="P7" s="36" t="s">
        <v>284</v>
      </c>
      <c r="Q7" s="36" t="s">
        <v>262</v>
      </c>
      <c r="R7">
        <v>38</v>
      </c>
    </row>
    <row r="8" spans="1:17" ht="12.75">
      <c r="A8" s="36" t="s">
        <v>176</v>
      </c>
      <c r="B8" s="36" t="s">
        <v>200</v>
      </c>
      <c r="C8">
        <v>1.56</v>
      </c>
      <c r="F8" s="36" t="s">
        <v>112</v>
      </c>
      <c r="G8" s="36" t="s">
        <v>148</v>
      </c>
      <c r="H8">
        <v>1.45</v>
      </c>
      <c r="K8" s="36" t="s">
        <v>283</v>
      </c>
      <c r="L8" s="36" t="s">
        <v>282</v>
      </c>
      <c r="M8">
        <v>43</v>
      </c>
      <c r="P8" s="36"/>
      <c r="Q8" s="36"/>
    </row>
    <row r="9" spans="1:17" ht="12.75">
      <c r="A9" s="36" t="s">
        <v>185</v>
      </c>
      <c r="B9" s="36" t="s">
        <v>282</v>
      </c>
      <c r="C9">
        <v>1.52</v>
      </c>
      <c r="F9" s="36" t="s">
        <v>214</v>
      </c>
      <c r="G9" s="36" t="s">
        <v>262</v>
      </c>
      <c r="H9">
        <v>1.23</v>
      </c>
      <c r="K9" s="36" t="s">
        <v>322</v>
      </c>
      <c r="L9" s="36" t="s">
        <v>203</v>
      </c>
      <c r="M9">
        <v>40</v>
      </c>
      <c r="P9" s="36"/>
      <c r="Q9" s="36"/>
    </row>
    <row r="10" spans="1:17" ht="12.75">
      <c r="A10" s="36" t="s">
        <v>323</v>
      </c>
      <c r="B10" s="36" t="s">
        <v>203</v>
      </c>
      <c r="C10">
        <v>1.5</v>
      </c>
      <c r="F10" s="119" t="s">
        <v>284</v>
      </c>
      <c r="G10" s="36" t="s">
        <v>262</v>
      </c>
      <c r="H10">
        <v>1.22</v>
      </c>
      <c r="K10" s="36" t="s">
        <v>184</v>
      </c>
      <c r="L10" s="36" t="s">
        <v>282</v>
      </c>
      <c r="M10">
        <v>38</v>
      </c>
      <c r="P10" s="36"/>
      <c r="Q10" s="36"/>
    </row>
    <row r="11" spans="1:17" ht="12.75">
      <c r="A11" s="36" t="s">
        <v>183</v>
      </c>
      <c r="B11" s="36" t="s">
        <v>282</v>
      </c>
      <c r="C11">
        <v>1.49</v>
      </c>
      <c r="F11" s="36"/>
      <c r="G11" s="36"/>
      <c r="K11" s="36" t="s">
        <v>286</v>
      </c>
      <c r="L11" s="36" t="s">
        <v>282</v>
      </c>
      <c r="M11">
        <v>37</v>
      </c>
      <c r="P11" s="36"/>
      <c r="Q11" s="36"/>
    </row>
    <row r="12" spans="1:17" ht="12.75">
      <c r="A12" s="36" t="s">
        <v>286</v>
      </c>
      <c r="B12" s="36" t="s">
        <v>282</v>
      </c>
      <c r="C12">
        <v>1.4</v>
      </c>
      <c r="F12" s="36"/>
      <c r="G12" s="36"/>
      <c r="K12" s="36" t="s">
        <v>321</v>
      </c>
      <c r="L12" s="36" t="s">
        <v>203</v>
      </c>
      <c r="M12">
        <v>37</v>
      </c>
      <c r="P12" s="36"/>
      <c r="Q12" s="36"/>
    </row>
    <row r="13" spans="1:13" ht="12.75">
      <c r="A13" s="36" t="s">
        <v>235</v>
      </c>
      <c r="B13" s="36" t="s">
        <v>262</v>
      </c>
      <c r="C13">
        <v>1.36</v>
      </c>
      <c r="K13" s="36" t="s">
        <v>172</v>
      </c>
      <c r="L13" s="36" t="s">
        <v>203</v>
      </c>
      <c r="M13">
        <v>37</v>
      </c>
    </row>
    <row r="14" spans="1:13" ht="12.75">
      <c r="A14" s="36" t="s">
        <v>283</v>
      </c>
      <c r="B14" s="36" t="s">
        <v>282</v>
      </c>
      <c r="C14">
        <v>1.3</v>
      </c>
      <c r="F14" s="36"/>
      <c r="G14" s="36"/>
      <c r="K14" s="36" t="s">
        <v>137</v>
      </c>
      <c r="L14" s="36" t="s">
        <v>203</v>
      </c>
      <c r="M14">
        <v>37</v>
      </c>
    </row>
    <row r="15" spans="1:13" ht="12.75">
      <c r="A15" s="36" t="s">
        <v>119</v>
      </c>
      <c r="B15" s="36" t="s">
        <v>140</v>
      </c>
      <c r="C15">
        <v>1.23</v>
      </c>
      <c r="K15" s="36" t="s">
        <v>170</v>
      </c>
      <c r="L15" s="36" t="s">
        <v>203</v>
      </c>
      <c r="M15">
        <v>35</v>
      </c>
    </row>
    <row r="16" spans="1:13" ht="12.75">
      <c r="A16" s="36" t="s">
        <v>117</v>
      </c>
      <c r="B16" s="36" t="s">
        <v>140</v>
      </c>
      <c r="C16">
        <v>1.18</v>
      </c>
      <c r="F16" s="119"/>
      <c r="G16" s="36"/>
      <c r="K16" s="36" t="s">
        <v>181</v>
      </c>
      <c r="L16" s="36" t="s">
        <v>282</v>
      </c>
      <c r="M16">
        <v>30</v>
      </c>
    </row>
    <row r="17" spans="1:12" ht="12.75">
      <c r="A17" s="36"/>
      <c r="B17" s="36"/>
      <c r="F17" s="119"/>
      <c r="G17" s="36"/>
      <c r="K17" s="36"/>
      <c r="L17" s="36"/>
    </row>
    <row r="18" spans="1:12" ht="12.75">
      <c r="A18" s="36"/>
      <c r="B18" s="36"/>
      <c r="F18" s="119"/>
      <c r="G18" s="36"/>
      <c r="K18" s="36"/>
      <c r="L18" s="36"/>
    </row>
    <row r="19" spans="1:12" ht="12.75">
      <c r="A19" s="36"/>
      <c r="B19" s="36"/>
      <c r="F19" s="119"/>
      <c r="G19" s="36"/>
      <c r="K19" s="36"/>
      <c r="L19" s="36"/>
    </row>
    <row r="20" spans="1:7" ht="12.75">
      <c r="A20" s="36"/>
      <c r="B20" s="36"/>
      <c r="F20" s="36"/>
      <c r="G20" s="36"/>
    </row>
    <row r="21" spans="1:7" ht="12.75">
      <c r="A21" s="36"/>
      <c r="B21" s="36"/>
      <c r="F21" s="36"/>
      <c r="G21" s="36"/>
    </row>
    <row r="22" spans="1:18" ht="18">
      <c r="A22" s="223" t="s">
        <v>94</v>
      </c>
      <c r="B22" s="223"/>
      <c r="C22" s="223"/>
      <c r="F22" s="223" t="s">
        <v>96</v>
      </c>
      <c r="G22" s="223"/>
      <c r="H22" s="223"/>
      <c r="K22" s="210" t="s">
        <v>288</v>
      </c>
      <c r="L22" s="210"/>
      <c r="M22" s="210"/>
      <c r="P22" s="223" t="s">
        <v>289</v>
      </c>
      <c r="Q22" s="223"/>
      <c r="R22" s="223"/>
    </row>
    <row r="23" spans="1:2" ht="12.75">
      <c r="A23" s="36"/>
      <c r="B23" s="36"/>
    </row>
    <row r="24" spans="1:18" ht="12.75">
      <c r="A24" s="36" t="s">
        <v>251</v>
      </c>
      <c r="B24" s="36" t="s">
        <v>266</v>
      </c>
      <c r="C24">
        <v>1.99</v>
      </c>
      <c r="F24" t="s">
        <v>245</v>
      </c>
      <c r="G24" t="s">
        <v>266</v>
      </c>
      <c r="H24">
        <v>1.77</v>
      </c>
      <c r="K24" s="36" t="s">
        <v>234</v>
      </c>
      <c r="L24" s="36" t="s">
        <v>262</v>
      </c>
      <c r="M24">
        <v>5.06</v>
      </c>
      <c r="P24" s="36" t="s">
        <v>209</v>
      </c>
      <c r="Q24" s="36" t="s">
        <v>262</v>
      </c>
      <c r="R24">
        <v>4.94</v>
      </c>
    </row>
    <row r="25" spans="1:18" ht="12.75">
      <c r="A25" s="36" t="s">
        <v>324</v>
      </c>
      <c r="B25" s="36" t="s">
        <v>200</v>
      </c>
      <c r="C25">
        <v>1.63</v>
      </c>
      <c r="F25" s="36" t="s">
        <v>244</v>
      </c>
      <c r="G25" t="s">
        <v>266</v>
      </c>
      <c r="H25">
        <v>1.75</v>
      </c>
      <c r="K25" s="36" t="s">
        <v>231</v>
      </c>
      <c r="L25" s="36" t="s">
        <v>266</v>
      </c>
      <c r="M25">
        <v>4.84</v>
      </c>
      <c r="P25" s="36" t="s">
        <v>208</v>
      </c>
      <c r="Q25" s="36" t="s">
        <v>262</v>
      </c>
      <c r="R25">
        <v>4.54</v>
      </c>
    </row>
    <row r="26" spans="1:18" ht="12.75">
      <c r="A26" s="36" t="s">
        <v>290</v>
      </c>
      <c r="B26" s="36" t="s">
        <v>266</v>
      </c>
      <c r="C26">
        <v>1.36</v>
      </c>
      <c r="K26" s="36" t="s">
        <v>232</v>
      </c>
      <c r="L26" s="36" t="s">
        <v>262</v>
      </c>
      <c r="M26">
        <v>4.56</v>
      </c>
      <c r="P26" s="36" t="s">
        <v>219</v>
      </c>
      <c r="Q26" s="36" t="s">
        <v>266</v>
      </c>
      <c r="R26">
        <v>4.46</v>
      </c>
    </row>
    <row r="27" spans="1:18" ht="12.75">
      <c r="A27" s="36" t="s">
        <v>291</v>
      </c>
      <c r="B27" s="36" t="s">
        <v>266</v>
      </c>
      <c r="C27">
        <v>1.05</v>
      </c>
      <c r="K27" s="36" t="s">
        <v>227</v>
      </c>
      <c r="L27" s="36" t="s">
        <v>266</v>
      </c>
      <c r="M27">
        <v>4.36</v>
      </c>
      <c r="P27" s="36" t="s">
        <v>218</v>
      </c>
      <c r="Q27" s="36" t="s">
        <v>266</v>
      </c>
      <c r="R27">
        <v>4.4</v>
      </c>
    </row>
    <row r="28" spans="1:18" ht="12.75">
      <c r="A28" s="36"/>
      <c r="B28" s="36"/>
      <c r="K28" s="36" t="s">
        <v>293</v>
      </c>
      <c r="L28" s="36" t="s">
        <v>266</v>
      </c>
      <c r="M28">
        <v>4.2</v>
      </c>
      <c r="P28" s="36" t="s">
        <v>213</v>
      </c>
      <c r="Q28" s="36" t="s">
        <v>262</v>
      </c>
      <c r="R28">
        <v>4.16</v>
      </c>
    </row>
    <row r="29" spans="1:18" ht="12.75">
      <c r="A29" s="36"/>
      <c r="B29" s="36"/>
      <c r="K29" s="36" t="s">
        <v>229</v>
      </c>
      <c r="L29" s="36" t="s">
        <v>266</v>
      </c>
      <c r="M29">
        <v>4.16</v>
      </c>
      <c r="P29" s="36" t="s">
        <v>210</v>
      </c>
      <c r="Q29" s="36" t="s">
        <v>262</v>
      </c>
      <c r="R29">
        <v>4.14</v>
      </c>
    </row>
    <row r="30" spans="1:18" ht="12.75">
      <c r="A30" s="36"/>
      <c r="B30" s="36"/>
      <c r="K30" s="36" t="s">
        <v>236</v>
      </c>
      <c r="L30" s="36" t="s">
        <v>262</v>
      </c>
      <c r="M30">
        <v>4.04</v>
      </c>
      <c r="P30" s="36" t="s">
        <v>296</v>
      </c>
      <c r="Q30" s="36" t="s">
        <v>266</v>
      </c>
      <c r="R30">
        <v>3.84</v>
      </c>
    </row>
    <row r="31" spans="1:18" ht="12.75">
      <c r="A31" s="36"/>
      <c r="B31" s="36"/>
      <c r="K31" s="36" t="s">
        <v>238</v>
      </c>
      <c r="L31" s="36" t="s">
        <v>262</v>
      </c>
      <c r="M31">
        <v>4.04</v>
      </c>
      <c r="P31" s="36" t="s">
        <v>294</v>
      </c>
      <c r="Q31" s="36" t="s">
        <v>266</v>
      </c>
      <c r="R31">
        <v>3.66</v>
      </c>
    </row>
    <row r="32" spans="1:18" ht="12.75">
      <c r="A32" s="36"/>
      <c r="B32" s="36"/>
      <c r="K32" s="36" t="s">
        <v>292</v>
      </c>
      <c r="L32" s="36" t="s">
        <v>266</v>
      </c>
      <c r="M32">
        <v>3.34</v>
      </c>
      <c r="P32" s="36" t="s">
        <v>295</v>
      </c>
      <c r="Q32" s="36" t="s">
        <v>266</v>
      </c>
      <c r="R32">
        <v>3.5</v>
      </c>
    </row>
    <row r="33" spans="1:2" ht="12.75">
      <c r="A33" s="36"/>
      <c r="B33" s="36"/>
    </row>
    <row r="34" spans="1:2" ht="12.75">
      <c r="A34" s="36"/>
      <c r="B34" s="36"/>
    </row>
    <row r="35" spans="1:8" ht="18">
      <c r="A35" s="223" t="s">
        <v>150</v>
      </c>
      <c r="B35" s="223"/>
      <c r="C35" s="223"/>
      <c r="F35" s="223" t="s">
        <v>149</v>
      </c>
      <c r="G35" s="223"/>
      <c r="H35" s="223"/>
    </row>
    <row r="37" spans="1:7" ht="12.75">
      <c r="A37" s="36" t="s">
        <v>249</v>
      </c>
      <c r="B37" s="36" t="s">
        <v>266</v>
      </c>
      <c r="C37">
        <v>80</v>
      </c>
      <c r="F37" s="36"/>
      <c r="G37" s="36"/>
    </row>
    <row r="38" spans="1:3" ht="12.75">
      <c r="A38" s="36" t="s">
        <v>250</v>
      </c>
      <c r="B38" s="36" t="s">
        <v>266</v>
      </c>
      <c r="C38">
        <v>76</v>
      </c>
    </row>
    <row r="39" spans="1:3" ht="12.75">
      <c r="A39" s="36" t="s">
        <v>193</v>
      </c>
      <c r="B39" s="36" t="s">
        <v>203</v>
      </c>
      <c r="C39">
        <v>70</v>
      </c>
    </row>
    <row r="40" spans="1:3" ht="12.75">
      <c r="A40" s="36" t="s">
        <v>252</v>
      </c>
      <c r="B40" s="36" t="s">
        <v>266</v>
      </c>
      <c r="C40">
        <v>68</v>
      </c>
    </row>
    <row r="41" spans="1:3" ht="12.75">
      <c r="A41" s="36" t="s">
        <v>194</v>
      </c>
      <c r="B41" s="36" t="s">
        <v>203</v>
      </c>
      <c r="C41">
        <v>68</v>
      </c>
    </row>
    <row r="42" spans="1:3" ht="12.75">
      <c r="A42" s="36" t="s">
        <v>196</v>
      </c>
      <c r="B42" s="36" t="s">
        <v>203</v>
      </c>
      <c r="C42">
        <v>64</v>
      </c>
    </row>
    <row r="43" spans="1:3" ht="12.75">
      <c r="A43" s="36" t="s">
        <v>300</v>
      </c>
      <c r="B43" s="36" t="s">
        <v>203</v>
      </c>
      <c r="C43">
        <v>63</v>
      </c>
    </row>
    <row r="44" spans="1:3" ht="12.75">
      <c r="A44" s="36" t="s">
        <v>195</v>
      </c>
      <c r="B44" s="36" t="s">
        <v>203</v>
      </c>
      <c r="C44">
        <v>62</v>
      </c>
    </row>
    <row r="45" spans="1:3" ht="12.75">
      <c r="A45" s="36" t="s">
        <v>299</v>
      </c>
      <c r="B45" s="36" t="s">
        <v>203</v>
      </c>
      <c r="C45">
        <v>62</v>
      </c>
    </row>
    <row r="46" spans="1:3" ht="12.75">
      <c r="A46" s="36" t="s">
        <v>290</v>
      </c>
      <c r="B46" s="36" t="s">
        <v>266</v>
      </c>
      <c r="C46">
        <v>61</v>
      </c>
    </row>
    <row r="47" spans="1:3" ht="12.75">
      <c r="A47" s="36" t="s">
        <v>192</v>
      </c>
      <c r="B47" s="36" t="s">
        <v>203</v>
      </c>
      <c r="C47">
        <v>60</v>
      </c>
    </row>
    <row r="48" spans="1:3" ht="12.75">
      <c r="A48" s="36" t="s">
        <v>291</v>
      </c>
      <c r="B48" s="36" t="s">
        <v>266</v>
      </c>
      <c r="C48">
        <v>56</v>
      </c>
    </row>
    <row r="49" spans="1:2" ht="12.75">
      <c r="A49" s="36"/>
      <c r="B49" s="36"/>
    </row>
  </sheetData>
  <sheetProtection/>
  <mergeCells count="7">
    <mergeCell ref="F35:H35"/>
    <mergeCell ref="A35:C35"/>
    <mergeCell ref="P22:R22"/>
    <mergeCell ref="A3:C3"/>
    <mergeCell ref="F3:H3"/>
    <mergeCell ref="F22:H22"/>
    <mergeCell ref="A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N16" sqref="N16"/>
    </sheetView>
  </sheetViews>
  <sheetFormatPr defaultColWidth="9.140625" defaultRowHeight="12.75"/>
  <cols>
    <col min="1" max="1" width="2.28125" style="2" customWidth="1"/>
    <col min="2" max="2" width="15.00390625" style="0" customWidth="1"/>
    <col min="3" max="3" width="13.140625" style="2" customWidth="1"/>
    <col min="4" max="4" width="12.28125" style="2" bestFit="1" customWidth="1"/>
    <col min="5" max="5" width="13.8515625" style="2" bestFit="1" customWidth="1"/>
    <col min="6" max="6" width="11.28125" style="2" customWidth="1"/>
    <col min="7" max="7" width="14.7109375" style="2" bestFit="1" customWidth="1"/>
    <col min="8" max="9" width="12.28125" style="2" bestFit="1" customWidth="1"/>
  </cols>
  <sheetData>
    <row r="2" spans="1:7" ht="12.75">
      <c r="A2" s="1" t="str">
        <f>'Boys U11'!A2</f>
        <v>Venue : </v>
      </c>
      <c r="C2" s="3" t="str">
        <f>'Boys U11'!C2</f>
        <v>Windrush Leisure Centre, Witney</v>
      </c>
      <c r="G2" s="44" t="str">
        <f>'Boys U11'!G2</f>
        <v>13th January 2019</v>
      </c>
    </row>
    <row r="5" spans="2:9" ht="12.75">
      <c r="B5" s="4" t="s">
        <v>21</v>
      </c>
      <c r="C5" s="3" t="str">
        <f>'Boys U11'!C5</f>
        <v>Abingdon</v>
      </c>
      <c r="D5" s="3" t="str">
        <f>'Boys U11'!D5</f>
        <v>Banbury</v>
      </c>
      <c r="E5" s="3" t="str">
        <f>'Boys U11'!E5</f>
        <v>Bicester</v>
      </c>
      <c r="F5" s="3" t="str">
        <f>'Boys U11'!F5</f>
        <v>Oxford</v>
      </c>
      <c r="G5" s="3" t="str">
        <f>'Boys U11'!G5</f>
        <v>Radley</v>
      </c>
      <c r="H5" s="3" t="str">
        <f>'Boys U11'!H5</f>
        <v>White Horse</v>
      </c>
      <c r="I5" s="3" t="str">
        <f>'Boys U11'!I5</f>
        <v>Witney</v>
      </c>
    </row>
    <row r="6" ht="12.75">
      <c r="B6" s="4" t="s">
        <v>6</v>
      </c>
    </row>
    <row r="7" spans="1:9" ht="12.75">
      <c r="A7" s="3">
        <v>1</v>
      </c>
      <c r="B7" t="s">
        <v>7</v>
      </c>
      <c r="C7" s="5" t="s">
        <v>306</v>
      </c>
      <c r="D7" s="5" t="s">
        <v>307</v>
      </c>
      <c r="E7" s="5" t="s">
        <v>303</v>
      </c>
      <c r="F7" s="5" t="s">
        <v>304</v>
      </c>
      <c r="G7" s="5" t="s">
        <v>301</v>
      </c>
      <c r="H7" s="5" t="s">
        <v>305</v>
      </c>
      <c r="I7" s="5" t="s">
        <v>302</v>
      </c>
    </row>
    <row r="8" spans="1:9" ht="12.75">
      <c r="A8" s="3"/>
      <c r="B8" s="6" t="s">
        <v>8</v>
      </c>
      <c r="C8" s="7">
        <v>2</v>
      </c>
      <c r="D8" s="7">
        <v>1</v>
      </c>
      <c r="E8" s="7">
        <v>5</v>
      </c>
      <c r="F8" s="7">
        <v>4</v>
      </c>
      <c r="G8" s="7">
        <v>7</v>
      </c>
      <c r="H8" s="7">
        <v>3</v>
      </c>
      <c r="I8" s="7">
        <v>6</v>
      </c>
    </row>
    <row r="9" spans="1:2" ht="12.75">
      <c r="A9" s="3"/>
      <c r="B9" s="4" t="s">
        <v>9</v>
      </c>
    </row>
    <row r="10" spans="1:9" ht="12.75">
      <c r="A10" s="3">
        <v>2</v>
      </c>
      <c r="B10" t="s">
        <v>10</v>
      </c>
      <c r="C10" s="2" t="s">
        <v>164</v>
      </c>
      <c r="D10" s="2" t="s">
        <v>114</v>
      </c>
      <c r="E10" s="2" t="s">
        <v>238</v>
      </c>
      <c r="F10" s="2" t="s">
        <v>121</v>
      </c>
      <c r="G10" s="2" t="s">
        <v>173</v>
      </c>
      <c r="H10" s="2" t="s">
        <v>178</v>
      </c>
      <c r="I10" s="2" t="s">
        <v>224</v>
      </c>
    </row>
    <row r="11" spans="1:9" ht="12.75">
      <c r="A11" s="3"/>
      <c r="B11" t="s">
        <v>7</v>
      </c>
      <c r="C11" s="9">
        <v>13.5</v>
      </c>
      <c r="D11" s="9">
        <v>14.2</v>
      </c>
      <c r="E11" s="9">
        <v>14.7</v>
      </c>
      <c r="F11" s="9">
        <v>14.6</v>
      </c>
      <c r="G11" s="9">
        <v>14.1</v>
      </c>
      <c r="H11" s="9">
        <v>14.9</v>
      </c>
      <c r="I11" s="9">
        <v>14.4</v>
      </c>
    </row>
    <row r="12" spans="1:9" ht="12.75">
      <c r="A12" s="3"/>
      <c r="B12" t="s">
        <v>11</v>
      </c>
      <c r="C12" s="2" t="s">
        <v>165</v>
      </c>
      <c r="D12" s="2" t="s">
        <v>120</v>
      </c>
      <c r="E12" s="2" t="s">
        <v>232</v>
      </c>
      <c r="F12" s="2" t="s">
        <v>122</v>
      </c>
      <c r="G12" s="2" t="s">
        <v>174</v>
      </c>
      <c r="H12" s="2" t="s">
        <v>179</v>
      </c>
      <c r="I12" s="2" t="s">
        <v>225</v>
      </c>
    </row>
    <row r="13" spans="1:9" ht="12.75">
      <c r="A13" s="3"/>
      <c r="B13" t="s">
        <v>7</v>
      </c>
      <c r="C13" s="9">
        <v>14.4</v>
      </c>
      <c r="D13" s="9">
        <v>15.8</v>
      </c>
      <c r="E13" s="9">
        <v>13.4</v>
      </c>
      <c r="F13" s="9">
        <v>14.2</v>
      </c>
      <c r="G13" s="9">
        <v>13.7</v>
      </c>
      <c r="H13" s="9">
        <v>15.5</v>
      </c>
      <c r="I13" s="9">
        <v>14</v>
      </c>
    </row>
    <row r="14" spans="1:9" ht="12.75">
      <c r="A14" s="3"/>
      <c r="B14" t="s">
        <v>33</v>
      </c>
      <c r="C14" s="8" t="s">
        <v>166</v>
      </c>
      <c r="D14" s="8" t="s">
        <v>318</v>
      </c>
      <c r="E14" s="8" t="s">
        <v>233</v>
      </c>
      <c r="F14" s="8" t="s">
        <v>123</v>
      </c>
      <c r="G14" s="8" t="s">
        <v>175</v>
      </c>
      <c r="H14" s="8" t="s">
        <v>180</v>
      </c>
      <c r="I14" s="8" t="s">
        <v>226</v>
      </c>
    </row>
    <row r="15" spans="1:9" ht="12.75">
      <c r="A15" s="3"/>
      <c r="B15" t="s">
        <v>7</v>
      </c>
      <c r="C15" s="9">
        <v>13.7</v>
      </c>
      <c r="D15" s="9">
        <v>16.4</v>
      </c>
      <c r="E15" s="9">
        <v>13.8</v>
      </c>
      <c r="F15" s="9">
        <v>14.6</v>
      </c>
      <c r="G15" s="9">
        <v>14.3</v>
      </c>
      <c r="H15" s="9">
        <v>15.7</v>
      </c>
      <c r="I15" s="9">
        <v>14.1</v>
      </c>
    </row>
    <row r="16" spans="1:9" ht="12.75">
      <c r="A16" s="3"/>
      <c r="B16" t="s">
        <v>34</v>
      </c>
      <c r="C16" s="8" t="s">
        <v>167</v>
      </c>
      <c r="D16" s="8" t="s">
        <v>116</v>
      </c>
      <c r="E16" s="8" t="s">
        <v>234</v>
      </c>
      <c r="F16" s="8" t="s">
        <v>124</v>
      </c>
      <c r="G16" s="8" t="s">
        <v>176</v>
      </c>
      <c r="H16" s="8" t="s">
        <v>181</v>
      </c>
      <c r="I16" s="8" t="s">
        <v>227</v>
      </c>
    </row>
    <row r="17" spans="1:9" ht="12.75">
      <c r="A17" s="3"/>
      <c r="B17" t="s">
        <v>7</v>
      </c>
      <c r="C17" s="9">
        <v>16.2</v>
      </c>
      <c r="D17" s="9">
        <v>13.9</v>
      </c>
      <c r="E17" s="9">
        <v>14</v>
      </c>
      <c r="F17" s="9">
        <v>13.9</v>
      </c>
      <c r="G17" s="9">
        <v>14.4</v>
      </c>
      <c r="H17" s="9">
        <v>16.3</v>
      </c>
      <c r="I17" s="9">
        <v>14</v>
      </c>
    </row>
    <row r="18" spans="1:9" ht="12.75">
      <c r="A18" s="3"/>
      <c r="B18" t="s">
        <v>12</v>
      </c>
      <c r="C18" s="9">
        <f aca="true" t="shared" si="0" ref="C18:I18">C17+C15+C13+C11</f>
        <v>57.8</v>
      </c>
      <c r="D18" s="9">
        <f t="shared" si="0"/>
        <v>60.3</v>
      </c>
      <c r="E18" s="9">
        <f t="shared" si="0"/>
        <v>55.900000000000006</v>
      </c>
      <c r="F18" s="9">
        <f t="shared" si="0"/>
        <v>57.300000000000004</v>
      </c>
      <c r="G18" s="9">
        <f t="shared" si="0"/>
        <v>56.50000000000001</v>
      </c>
      <c r="H18" s="9">
        <f t="shared" si="0"/>
        <v>62.4</v>
      </c>
      <c r="I18" s="9">
        <f t="shared" si="0"/>
        <v>56.5</v>
      </c>
    </row>
    <row r="19" spans="1:9" ht="12.75">
      <c r="A19" s="3"/>
      <c r="B19" s="6" t="s">
        <v>8</v>
      </c>
      <c r="C19" s="7">
        <v>3</v>
      </c>
      <c r="D19" s="7">
        <v>2</v>
      </c>
      <c r="E19" s="7">
        <v>7</v>
      </c>
      <c r="F19" s="7">
        <v>4</v>
      </c>
      <c r="G19" s="7">
        <v>6</v>
      </c>
      <c r="H19" s="7">
        <v>1</v>
      </c>
      <c r="I19" s="7">
        <v>6</v>
      </c>
    </row>
    <row r="20" spans="1:2" ht="12.75">
      <c r="A20" s="3"/>
      <c r="B20" s="4" t="s">
        <v>13</v>
      </c>
    </row>
    <row r="21" spans="1:9" ht="12.75">
      <c r="A21" s="3">
        <v>3</v>
      </c>
      <c r="B21" t="s">
        <v>10</v>
      </c>
      <c r="C21" s="8" t="s">
        <v>164</v>
      </c>
      <c r="D21" s="115" t="s">
        <v>118</v>
      </c>
      <c r="E21" s="8" t="s">
        <v>234</v>
      </c>
      <c r="F21" s="8" t="s">
        <v>125</v>
      </c>
      <c r="G21" s="8"/>
      <c r="H21" s="8" t="s">
        <v>182</v>
      </c>
      <c r="I21" s="8" t="s">
        <v>228</v>
      </c>
    </row>
    <row r="22" spans="1:9" ht="12.75">
      <c r="A22" s="3"/>
      <c r="B22" t="s">
        <v>14</v>
      </c>
      <c r="C22" s="8">
        <v>46</v>
      </c>
      <c r="D22" s="8">
        <v>46</v>
      </c>
      <c r="E22" s="8">
        <v>51</v>
      </c>
      <c r="F22" s="8">
        <v>36</v>
      </c>
      <c r="G22" s="8">
        <v>0</v>
      </c>
      <c r="H22" s="8">
        <v>48</v>
      </c>
      <c r="I22" s="8">
        <v>49</v>
      </c>
    </row>
    <row r="23" spans="1:9" ht="12.75">
      <c r="A23" s="3"/>
      <c r="B23" t="s">
        <v>11</v>
      </c>
      <c r="C23" s="8" t="s">
        <v>166</v>
      </c>
      <c r="D23" s="115" t="s">
        <v>114</v>
      </c>
      <c r="E23" s="8" t="s">
        <v>238</v>
      </c>
      <c r="F23" s="8" t="s">
        <v>126</v>
      </c>
      <c r="G23" s="8"/>
      <c r="H23" s="8" t="s">
        <v>180</v>
      </c>
      <c r="I23" s="8" t="s">
        <v>224</v>
      </c>
    </row>
    <row r="24" spans="1:9" ht="12.75">
      <c r="A24" s="3"/>
      <c r="B24" t="s">
        <v>14</v>
      </c>
      <c r="C24" s="8">
        <v>44</v>
      </c>
      <c r="D24" s="8">
        <v>46</v>
      </c>
      <c r="E24" s="8">
        <v>45</v>
      </c>
      <c r="F24" s="8">
        <v>22</v>
      </c>
      <c r="G24" s="8">
        <v>0</v>
      </c>
      <c r="H24" s="8">
        <v>37</v>
      </c>
      <c r="I24" s="8">
        <v>51</v>
      </c>
    </row>
    <row r="25" spans="1:9" ht="12.75">
      <c r="A25" s="3"/>
      <c r="B25" t="s">
        <v>33</v>
      </c>
      <c r="C25" s="8" t="s">
        <v>168</v>
      </c>
      <c r="D25" s="8" t="s">
        <v>116</v>
      </c>
      <c r="E25" s="8" t="s">
        <v>235</v>
      </c>
      <c r="F25" s="8" t="s">
        <v>124</v>
      </c>
      <c r="G25" s="8"/>
      <c r="H25" s="8" t="s">
        <v>183</v>
      </c>
      <c r="I25" s="8" t="s">
        <v>229</v>
      </c>
    </row>
    <row r="26" spans="1:9" ht="12.75">
      <c r="A26" s="3"/>
      <c r="B26" t="s">
        <v>14</v>
      </c>
      <c r="C26" s="8">
        <v>35</v>
      </c>
      <c r="D26" s="8">
        <v>47</v>
      </c>
      <c r="E26" s="8">
        <v>45</v>
      </c>
      <c r="F26" s="8">
        <v>46</v>
      </c>
      <c r="G26" s="8">
        <v>0</v>
      </c>
      <c r="H26" s="8">
        <v>41</v>
      </c>
      <c r="I26" s="8">
        <v>52</v>
      </c>
    </row>
    <row r="27" spans="1:9" ht="12.75">
      <c r="A27" s="3"/>
      <c r="B27" t="s">
        <v>34</v>
      </c>
      <c r="C27" s="115" t="s">
        <v>169</v>
      </c>
      <c r="D27" s="8" t="s">
        <v>119</v>
      </c>
      <c r="E27" s="8" t="s">
        <v>236</v>
      </c>
      <c r="F27" s="8" t="s">
        <v>121</v>
      </c>
      <c r="G27" s="8"/>
      <c r="H27" s="115" t="s">
        <v>179</v>
      </c>
      <c r="I27" s="115" t="s">
        <v>230</v>
      </c>
    </row>
    <row r="28" spans="1:9" ht="12.75">
      <c r="A28" s="3"/>
      <c r="B28" t="s">
        <v>14</v>
      </c>
      <c r="C28" s="8">
        <v>41</v>
      </c>
      <c r="D28" s="8">
        <v>30</v>
      </c>
      <c r="E28" s="8">
        <v>46</v>
      </c>
      <c r="F28" s="8">
        <v>38</v>
      </c>
      <c r="G28" s="8">
        <v>0</v>
      </c>
      <c r="H28" s="8">
        <v>34</v>
      </c>
      <c r="I28" s="8">
        <v>49</v>
      </c>
    </row>
    <row r="29" spans="1:9" ht="12.75">
      <c r="A29" s="3"/>
      <c r="B29" t="s">
        <v>15</v>
      </c>
      <c r="C29" s="8">
        <f>C22+C24+C26+C28</f>
        <v>166</v>
      </c>
      <c r="D29" s="8">
        <f aca="true" t="shared" si="1" ref="D29:I29">D22+D24+D26+D28</f>
        <v>169</v>
      </c>
      <c r="E29" s="8">
        <f t="shared" si="1"/>
        <v>187</v>
      </c>
      <c r="F29" s="8">
        <f t="shared" si="1"/>
        <v>142</v>
      </c>
      <c r="G29" s="8">
        <f t="shared" si="1"/>
        <v>0</v>
      </c>
      <c r="H29" s="8">
        <f t="shared" si="1"/>
        <v>160</v>
      </c>
      <c r="I29" s="8">
        <f t="shared" si="1"/>
        <v>201</v>
      </c>
    </row>
    <row r="30" spans="1:9" ht="12.75">
      <c r="A30" s="3"/>
      <c r="B30" s="6" t="s">
        <v>8</v>
      </c>
      <c r="C30" s="7">
        <v>4</v>
      </c>
      <c r="D30" s="7">
        <v>5</v>
      </c>
      <c r="E30" s="7">
        <v>6</v>
      </c>
      <c r="F30" s="7">
        <v>2</v>
      </c>
      <c r="G30" s="7">
        <v>0</v>
      </c>
      <c r="H30" s="7">
        <v>3</v>
      </c>
      <c r="I30" s="7">
        <v>7</v>
      </c>
    </row>
    <row r="31" spans="1:2" ht="12.75">
      <c r="A31" s="3"/>
      <c r="B31" s="4" t="s">
        <v>70</v>
      </c>
    </row>
    <row r="32" spans="1:9" ht="12.75">
      <c r="A32" s="3">
        <v>4</v>
      </c>
      <c r="B32" t="s">
        <v>10</v>
      </c>
      <c r="C32" s="2" t="s">
        <v>169</v>
      </c>
      <c r="D32" s="2" t="s">
        <v>118</v>
      </c>
      <c r="E32" s="2" t="s">
        <v>233</v>
      </c>
      <c r="F32" s="2" t="s">
        <v>127</v>
      </c>
      <c r="G32" s="2" t="s">
        <v>177</v>
      </c>
      <c r="H32" s="2" t="s">
        <v>185</v>
      </c>
      <c r="I32" s="2" t="s">
        <v>228</v>
      </c>
    </row>
    <row r="33" spans="1:9" ht="12.75">
      <c r="A33" s="3"/>
      <c r="B33" t="s">
        <v>80</v>
      </c>
      <c r="C33" s="8">
        <v>32</v>
      </c>
      <c r="D33" s="8">
        <v>35</v>
      </c>
      <c r="E33" s="8">
        <v>44</v>
      </c>
      <c r="F33" s="8">
        <v>32</v>
      </c>
      <c r="G33" s="8">
        <v>31</v>
      </c>
      <c r="H33" s="8">
        <v>31</v>
      </c>
      <c r="I33" s="8">
        <v>45</v>
      </c>
    </row>
    <row r="34" spans="1:9" ht="12.75">
      <c r="A34" s="3"/>
      <c r="B34" t="s">
        <v>11</v>
      </c>
      <c r="C34" s="2" t="s">
        <v>166</v>
      </c>
      <c r="D34" s="2" t="s">
        <v>114</v>
      </c>
      <c r="E34" s="2" t="s">
        <v>237</v>
      </c>
      <c r="F34" s="2" t="s">
        <v>122</v>
      </c>
      <c r="G34" s="2" t="s">
        <v>176</v>
      </c>
      <c r="H34" s="2" t="s">
        <v>184</v>
      </c>
      <c r="I34" s="2" t="s">
        <v>231</v>
      </c>
    </row>
    <row r="35" spans="1:9" ht="12.75">
      <c r="A35" s="3"/>
      <c r="B35" t="s">
        <v>80</v>
      </c>
      <c r="C35" s="8">
        <v>40</v>
      </c>
      <c r="D35" s="8">
        <v>38</v>
      </c>
      <c r="E35" s="8">
        <v>37</v>
      </c>
      <c r="F35" s="8">
        <v>29</v>
      </c>
      <c r="G35" s="8">
        <v>30</v>
      </c>
      <c r="H35" s="8">
        <v>33</v>
      </c>
      <c r="I35" s="8">
        <v>36</v>
      </c>
    </row>
    <row r="36" spans="1:9" ht="12.75">
      <c r="A36" s="3"/>
      <c r="B36" t="s">
        <v>82</v>
      </c>
      <c r="C36" s="8">
        <f aca="true" t="shared" si="2" ref="C36:I36">C35+C33</f>
        <v>72</v>
      </c>
      <c r="D36" s="8">
        <f t="shared" si="2"/>
        <v>73</v>
      </c>
      <c r="E36" s="8">
        <f t="shared" si="2"/>
        <v>81</v>
      </c>
      <c r="F36" s="8">
        <f t="shared" si="2"/>
        <v>61</v>
      </c>
      <c r="G36" s="8">
        <f t="shared" si="2"/>
        <v>61</v>
      </c>
      <c r="H36" s="8">
        <f t="shared" si="2"/>
        <v>64</v>
      </c>
      <c r="I36" s="8">
        <f t="shared" si="2"/>
        <v>81</v>
      </c>
    </row>
    <row r="37" spans="1:9" ht="12.75">
      <c r="A37" s="3"/>
      <c r="B37" s="6" t="s">
        <v>8</v>
      </c>
      <c r="C37" s="7">
        <v>4</v>
      </c>
      <c r="D37" s="7">
        <v>5</v>
      </c>
      <c r="E37" s="7">
        <v>7</v>
      </c>
      <c r="F37" s="7">
        <v>2</v>
      </c>
      <c r="G37" s="7">
        <v>2</v>
      </c>
      <c r="H37" s="7">
        <v>3</v>
      </c>
      <c r="I37" s="7">
        <v>7</v>
      </c>
    </row>
    <row r="38" spans="1:2" ht="12.75">
      <c r="A38" s="3"/>
      <c r="B38" s="4" t="s">
        <v>18</v>
      </c>
    </row>
    <row r="39" spans="1:9" ht="12.75">
      <c r="A39" s="3">
        <v>5</v>
      </c>
      <c r="B39" t="s">
        <v>10</v>
      </c>
      <c r="C39" s="2" t="s">
        <v>170</v>
      </c>
      <c r="D39" s="2" t="s">
        <v>118</v>
      </c>
      <c r="E39" s="2" t="s">
        <v>232</v>
      </c>
      <c r="F39" s="2" t="s">
        <v>127</v>
      </c>
      <c r="G39" s="89" t="s">
        <v>175</v>
      </c>
      <c r="H39" s="2" t="s">
        <v>185</v>
      </c>
      <c r="I39" s="2" t="s">
        <v>228</v>
      </c>
    </row>
    <row r="40" spans="1:9" ht="12.75">
      <c r="A40" s="3"/>
      <c r="B40" t="s">
        <v>7</v>
      </c>
      <c r="C40" s="9">
        <v>47.2</v>
      </c>
      <c r="D40" s="9">
        <v>44.5</v>
      </c>
      <c r="E40" s="9">
        <v>40.9</v>
      </c>
      <c r="F40" s="9">
        <v>46.4</v>
      </c>
      <c r="G40" s="9">
        <v>44.9</v>
      </c>
      <c r="H40" s="9">
        <v>44.7</v>
      </c>
      <c r="I40" s="9">
        <v>42.1</v>
      </c>
    </row>
    <row r="41" spans="1:9" ht="12.75">
      <c r="A41" s="3"/>
      <c r="B41" t="s">
        <v>11</v>
      </c>
      <c r="C41" s="2" t="s">
        <v>171</v>
      </c>
      <c r="E41" s="2" t="s">
        <v>234</v>
      </c>
      <c r="F41" s="2" t="s">
        <v>123</v>
      </c>
      <c r="G41" s="2" t="s">
        <v>174</v>
      </c>
      <c r="H41" s="2" t="s">
        <v>182</v>
      </c>
      <c r="I41" s="2" t="s">
        <v>230</v>
      </c>
    </row>
    <row r="42" spans="1:9" ht="12.75">
      <c r="A42" s="3"/>
      <c r="B42" t="s">
        <v>7</v>
      </c>
      <c r="C42" s="9">
        <v>44.37</v>
      </c>
      <c r="D42" s="9">
        <v>0</v>
      </c>
      <c r="E42" s="9">
        <v>43.3</v>
      </c>
      <c r="F42" s="9">
        <v>43.6</v>
      </c>
      <c r="G42" s="9">
        <v>46.2</v>
      </c>
      <c r="H42" s="9">
        <v>46.2</v>
      </c>
      <c r="I42" s="9">
        <v>45</v>
      </c>
    </row>
    <row r="43" spans="1:9" ht="12.75">
      <c r="A43" s="3"/>
      <c r="B43" t="s">
        <v>12</v>
      </c>
      <c r="C43" s="9">
        <f aca="true" t="shared" si="3" ref="C43:I43">C42+C40</f>
        <v>91.57</v>
      </c>
      <c r="D43" s="9">
        <f t="shared" si="3"/>
        <v>44.5</v>
      </c>
      <c r="E43" s="9">
        <f t="shared" si="3"/>
        <v>84.19999999999999</v>
      </c>
      <c r="F43" s="9">
        <f t="shared" si="3"/>
        <v>90</v>
      </c>
      <c r="G43" s="9">
        <f t="shared" si="3"/>
        <v>91.1</v>
      </c>
      <c r="H43" s="9">
        <f t="shared" si="3"/>
        <v>90.9</v>
      </c>
      <c r="I43" s="9">
        <f t="shared" si="3"/>
        <v>87.1</v>
      </c>
    </row>
    <row r="44" spans="1:9" ht="12.75">
      <c r="A44" s="3"/>
      <c r="B44" s="6" t="s">
        <v>8</v>
      </c>
      <c r="C44" s="7">
        <v>2</v>
      </c>
      <c r="D44" s="7">
        <v>1</v>
      </c>
      <c r="E44" s="7">
        <v>7</v>
      </c>
      <c r="F44" s="7">
        <v>5</v>
      </c>
      <c r="G44" s="7">
        <v>3</v>
      </c>
      <c r="H44" s="7">
        <v>4</v>
      </c>
      <c r="I44" s="7">
        <v>6</v>
      </c>
    </row>
    <row r="45" spans="1:2" ht="12.75">
      <c r="A45" s="3"/>
      <c r="B45" s="4" t="s">
        <v>74</v>
      </c>
    </row>
    <row r="46" spans="1:9" ht="12.75">
      <c r="A46" s="3">
        <v>6</v>
      </c>
      <c r="B46" t="s">
        <v>10</v>
      </c>
      <c r="C46" s="2" t="s">
        <v>172</v>
      </c>
      <c r="D46" s="2" t="s">
        <v>115</v>
      </c>
      <c r="E46" s="2" t="s">
        <v>233</v>
      </c>
      <c r="F46" s="2" t="s">
        <v>121</v>
      </c>
      <c r="G46" s="2" t="s">
        <v>173</v>
      </c>
      <c r="H46" s="2" t="s">
        <v>184</v>
      </c>
      <c r="I46" s="89" t="s">
        <v>226</v>
      </c>
    </row>
    <row r="47" spans="1:9" ht="12.75">
      <c r="A47" s="3"/>
      <c r="B47" t="s">
        <v>16</v>
      </c>
      <c r="C47" s="9">
        <v>2.95</v>
      </c>
      <c r="D47" s="9">
        <v>4.52</v>
      </c>
      <c r="E47" s="9">
        <v>6.66</v>
      </c>
      <c r="F47" s="9">
        <v>4.3</v>
      </c>
      <c r="G47" s="9">
        <v>5.42</v>
      </c>
      <c r="H47" s="9">
        <v>4.47</v>
      </c>
      <c r="I47" s="92">
        <v>4.76</v>
      </c>
    </row>
    <row r="48" spans="1:9" ht="12.75">
      <c r="A48" s="3"/>
      <c r="B48" t="s">
        <v>11</v>
      </c>
      <c r="C48" s="2" t="s">
        <v>137</v>
      </c>
      <c r="D48" s="2" t="s">
        <v>120</v>
      </c>
      <c r="E48" s="2" t="s">
        <v>297</v>
      </c>
      <c r="F48" s="2" t="s">
        <v>122</v>
      </c>
      <c r="G48" s="2" t="s">
        <v>177</v>
      </c>
      <c r="H48" s="2" t="s">
        <v>181</v>
      </c>
      <c r="I48" s="2" t="s">
        <v>225</v>
      </c>
    </row>
    <row r="49" spans="1:9" ht="12.75">
      <c r="A49" s="3"/>
      <c r="B49" t="s">
        <v>16</v>
      </c>
      <c r="C49" s="9">
        <v>2.88</v>
      </c>
      <c r="D49" s="9">
        <v>2.88</v>
      </c>
      <c r="E49" s="9">
        <v>4.49</v>
      </c>
      <c r="F49" s="9">
        <v>4.02</v>
      </c>
      <c r="G49" s="9">
        <v>3.72</v>
      </c>
      <c r="H49" s="9">
        <v>4.41</v>
      </c>
      <c r="I49" s="9">
        <v>5.43</v>
      </c>
    </row>
    <row r="50" spans="1:9" ht="12.75">
      <c r="A50" s="3"/>
      <c r="B50" t="s">
        <v>17</v>
      </c>
      <c r="C50" s="9">
        <f aca="true" t="shared" si="4" ref="C50:I50">C49+C47</f>
        <v>5.83</v>
      </c>
      <c r="D50" s="9">
        <f t="shared" si="4"/>
        <v>7.3999999999999995</v>
      </c>
      <c r="E50" s="9">
        <f t="shared" si="4"/>
        <v>11.15</v>
      </c>
      <c r="F50" s="9">
        <f t="shared" si="4"/>
        <v>8.32</v>
      </c>
      <c r="G50" s="9">
        <f t="shared" si="4"/>
        <v>9.14</v>
      </c>
      <c r="H50" s="9">
        <f t="shared" si="4"/>
        <v>8.879999999999999</v>
      </c>
      <c r="I50" s="9">
        <f t="shared" si="4"/>
        <v>10.19</v>
      </c>
    </row>
    <row r="51" spans="1:9" ht="12.75">
      <c r="A51" s="3"/>
      <c r="B51" s="6" t="s">
        <v>8</v>
      </c>
      <c r="C51" s="7">
        <v>1</v>
      </c>
      <c r="D51" s="7">
        <v>2</v>
      </c>
      <c r="E51" s="7">
        <v>7</v>
      </c>
      <c r="F51" s="7">
        <v>3</v>
      </c>
      <c r="G51" s="7">
        <v>5</v>
      </c>
      <c r="H51" s="7">
        <v>4</v>
      </c>
      <c r="I51" s="7">
        <v>6</v>
      </c>
    </row>
    <row r="52" spans="1:4" ht="12.75">
      <c r="A52" s="3"/>
      <c r="B52" s="4" t="s">
        <v>19</v>
      </c>
      <c r="C52" s="89"/>
      <c r="D52" s="89"/>
    </row>
    <row r="53" spans="1:9" ht="12.75">
      <c r="A53" s="3">
        <v>7</v>
      </c>
      <c r="B53" t="s">
        <v>76</v>
      </c>
      <c r="C53" s="5">
        <v>57.3</v>
      </c>
      <c r="D53" s="87">
        <v>59.8</v>
      </c>
      <c r="E53" s="5">
        <v>54.1</v>
      </c>
      <c r="F53" s="5">
        <v>56.5</v>
      </c>
      <c r="G53" s="5">
        <v>55.4</v>
      </c>
      <c r="H53" s="5">
        <v>60.6</v>
      </c>
      <c r="I53" s="5">
        <v>54.5</v>
      </c>
    </row>
    <row r="54" spans="1:9" ht="12.75">
      <c r="A54" s="3"/>
      <c r="B54" t="s">
        <v>77</v>
      </c>
      <c r="C54" s="5">
        <v>59.1</v>
      </c>
      <c r="D54" s="5">
        <v>0</v>
      </c>
      <c r="E54" s="5">
        <v>57.4</v>
      </c>
      <c r="F54" s="5">
        <v>0</v>
      </c>
      <c r="G54" s="5">
        <v>0</v>
      </c>
      <c r="H54" s="5">
        <v>0</v>
      </c>
      <c r="I54" s="5">
        <v>58.4</v>
      </c>
    </row>
    <row r="55" spans="1:9" ht="12.75">
      <c r="A55" s="3"/>
      <c r="B55" t="s">
        <v>12</v>
      </c>
      <c r="C55" s="43">
        <f aca="true" t="shared" si="5" ref="C55:I55">C54+C53</f>
        <v>116.4</v>
      </c>
      <c r="D55" s="43">
        <f t="shared" si="5"/>
        <v>59.8</v>
      </c>
      <c r="E55" s="43">
        <f t="shared" si="5"/>
        <v>111.5</v>
      </c>
      <c r="F55" s="43">
        <f t="shared" si="5"/>
        <v>56.5</v>
      </c>
      <c r="G55" s="43">
        <f t="shared" si="5"/>
        <v>55.4</v>
      </c>
      <c r="H55" s="43">
        <f t="shared" si="5"/>
        <v>60.6</v>
      </c>
      <c r="I55" s="43">
        <f t="shared" si="5"/>
        <v>112.9</v>
      </c>
    </row>
    <row r="56" spans="1:9" ht="12.75">
      <c r="A56" s="3"/>
      <c r="B56" s="12" t="s">
        <v>8</v>
      </c>
      <c r="C56" s="7">
        <v>5</v>
      </c>
      <c r="D56" s="7">
        <v>2</v>
      </c>
      <c r="E56" s="7">
        <v>7</v>
      </c>
      <c r="F56" s="7">
        <v>3</v>
      </c>
      <c r="G56" s="7">
        <v>4</v>
      </c>
      <c r="H56" s="7">
        <v>1</v>
      </c>
      <c r="I56" s="7">
        <v>6</v>
      </c>
    </row>
    <row r="58" ht="13.5" thickBot="1"/>
    <row r="59" spans="2:9" ht="13.5" thickBot="1">
      <c r="B59" s="6" t="s">
        <v>20</v>
      </c>
      <c r="C59" s="45">
        <f aca="true" t="shared" si="6" ref="C59:I59">+C56+C51+C44+C37+C30+C19+C8</f>
        <v>21</v>
      </c>
      <c r="D59" s="46">
        <f t="shared" si="6"/>
        <v>18</v>
      </c>
      <c r="E59" s="46">
        <f t="shared" si="6"/>
        <v>46</v>
      </c>
      <c r="F59" s="46">
        <f>+F56+F51+F44+F37+F30+F19+F8</f>
        <v>23</v>
      </c>
      <c r="G59" s="46">
        <f t="shared" si="6"/>
        <v>27</v>
      </c>
      <c r="H59" s="46">
        <f t="shared" si="6"/>
        <v>19</v>
      </c>
      <c r="I59" s="47">
        <f t="shared" si="6"/>
        <v>44</v>
      </c>
    </row>
  </sheetData>
  <sheetProtection/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52"/>
  <sheetViews>
    <sheetView zoomScalePageLayoutView="0" workbookViewId="0" topLeftCell="A1">
      <pane ySplit="5" topLeftCell="A36" activePane="bottomLeft" state="frozen"/>
      <selection pane="topLeft" activeCell="A1" sqref="A1"/>
      <selection pane="bottomLeft" activeCell="E50" sqref="E50"/>
    </sheetView>
  </sheetViews>
  <sheetFormatPr defaultColWidth="9.140625" defaultRowHeight="12.75"/>
  <cols>
    <col min="1" max="1" width="4.7109375" style="11" customWidth="1"/>
    <col min="2" max="2" width="15.8515625" style="0" customWidth="1"/>
    <col min="3" max="3" width="12.57421875" style="2" customWidth="1"/>
    <col min="4" max="4" width="10.28125" style="2" bestFit="1" customWidth="1"/>
    <col min="5" max="5" width="12.28125" style="2" bestFit="1" customWidth="1"/>
    <col min="6" max="6" width="12.28125" style="2" customWidth="1"/>
    <col min="7" max="7" width="12.28125" style="2" bestFit="1" customWidth="1"/>
    <col min="8" max="8" width="12.140625" style="2" bestFit="1" customWidth="1"/>
    <col min="9" max="9" width="12.7109375" style="2" bestFit="1" customWidth="1"/>
  </cols>
  <sheetData>
    <row r="2" spans="1:7" ht="12.75">
      <c r="A2" s="1" t="s">
        <v>72</v>
      </c>
      <c r="C2" s="3" t="str">
        <f>'Boys U11'!C2</f>
        <v>Windrush Leisure Centre, Witney</v>
      </c>
      <c r="G2" s="44" t="str">
        <f>'Boys U11'!G2</f>
        <v>13th January 2019</v>
      </c>
    </row>
    <row r="5" spans="2:9" ht="12.75">
      <c r="B5" s="4" t="s">
        <v>23</v>
      </c>
      <c r="C5" s="3" t="str">
        <f>'Boys U11'!C5</f>
        <v>Abingdon</v>
      </c>
      <c r="D5" s="3" t="str">
        <f>'Boys U11'!D5</f>
        <v>Banbury</v>
      </c>
      <c r="E5" s="3" t="str">
        <f>'Boys U11'!E5</f>
        <v>Bicester</v>
      </c>
      <c r="F5" s="3" t="str">
        <f>'Boys U11'!F5</f>
        <v>Oxford</v>
      </c>
      <c r="G5" s="3" t="str">
        <f>'Boys U11'!G5</f>
        <v>Radley</v>
      </c>
      <c r="H5" s="3" t="str">
        <f>'Boys U11'!H5</f>
        <v>White Horse</v>
      </c>
      <c r="I5" s="3" t="str">
        <f>'Boys U11'!I5</f>
        <v>Witney</v>
      </c>
    </row>
    <row r="6" spans="1:9" ht="12.75">
      <c r="A6" s="3">
        <v>1</v>
      </c>
      <c r="B6" s="4" t="s">
        <v>6</v>
      </c>
      <c r="C6" s="89"/>
      <c r="D6" s="89"/>
      <c r="E6" s="89"/>
      <c r="F6" s="89"/>
      <c r="G6" s="89"/>
      <c r="H6" s="89"/>
      <c r="I6" s="89"/>
    </row>
    <row r="7" spans="2:9" ht="12.75">
      <c r="B7" s="36" t="s">
        <v>12</v>
      </c>
      <c r="C7" s="87" t="s">
        <v>316</v>
      </c>
      <c r="D7" s="87">
        <v>0</v>
      </c>
      <c r="E7" s="87" t="s">
        <v>317</v>
      </c>
      <c r="F7" s="87">
        <v>0</v>
      </c>
      <c r="G7" s="87">
        <v>0</v>
      </c>
      <c r="H7" s="87">
        <v>0</v>
      </c>
      <c r="I7" s="87">
        <v>0</v>
      </c>
    </row>
    <row r="8" spans="2:9" ht="12.75">
      <c r="B8" s="12" t="s">
        <v>8</v>
      </c>
      <c r="C8" s="88">
        <v>7</v>
      </c>
      <c r="D8" s="88">
        <v>0</v>
      </c>
      <c r="E8" s="88">
        <v>6</v>
      </c>
      <c r="F8" s="88">
        <v>0</v>
      </c>
      <c r="G8" s="88">
        <v>0</v>
      </c>
      <c r="H8" s="88">
        <v>0</v>
      </c>
      <c r="I8" s="88">
        <v>0</v>
      </c>
    </row>
    <row r="9" spans="1:2" ht="12.75">
      <c r="A9" s="3">
        <v>2</v>
      </c>
      <c r="B9" s="4" t="s">
        <v>24</v>
      </c>
    </row>
    <row r="10" spans="2:9" ht="12.75">
      <c r="B10" t="s">
        <v>10</v>
      </c>
      <c r="C10" s="2" t="s">
        <v>186</v>
      </c>
      <c r="D10" s="2" t="s">
        <v>128</v>
      </c>
      <c r="F10" s="2" t="s">
        <v>131</v>
      </c>
      <c r="G10" s="2" t="s">
        <v>190</v>
      </c>
      <c r="I10" s="2" t="s">
        <v>243</v>
      </c>
    </row>
    <row r="11" spans="1:9" ht="12.75">
      <c r="A11" s="3"/>
      <c r="B11" t="s">
        <v>7</v>
      </c>
      <c r="C11" s="9">
        <v>23.9</v>
      </c>
      <c r="D11" s="9">
        <v>24.6</v>
      </c>
      <c r="E11" s="9">
        <v>0</v>
      </c>
      <c r="F11" s="9">
        <v>28.2</v>
      </c>
      <c r="G11" s="9">
        <v>26.1</v>
      </c>
      <c r="H11" s="9">
        <v>0</v>
      </c>
      <c r="I11" s="9">
        <v>24.9</v>
      </c>
    </row>
    <row r="12" spans="1:9" ht="12.75">
      <c r="A12" s="3"/>
      <c r="B12" t="s">
        <v>11</v>
      </c>
      <c r="C12" s="2" t="s">
        <v>187</v>
      </c>
      <c r="D12" s="2" t="s">
        <v>129</v>
      </c>
      <c r="F12" s="2" t="s">
        <v>130</v>
      </c>
      <c r="G12" s="2" t="s">
        <v>298</v>
      </c>
      <c r="I12" s="2" t="s">
        <v>244</v>
      </c>
    </row>
    <row r="13" spans="1:9" ht="12.75">
      <c r="A13" s="3"/>
      <c r="B13" t="s">
        <v>7</v>
      </c>
      <c r="C13" s="9">
        <v>28.1</v>
      </c>
      <c r="D13" s="9">
        <v>29</v>
      </c>
      <c r="E13" s="9">
        <v>0</v>
      </c>
      <c r="F13" s="9">
        <v>26.5</v>
      </c>
      <c r="G13" s="9">
        <v>25.9</v>
      </c>
      <c r="H13" s="9">
        <v>0</v>
      </c>
      <c r="I13" s="9">
        <v>29</v>
      </c>
    </row>
    <row r="14" spans="1:9" ht="12.75">
      <c r="A14" s="3"/>
      <c r="B14" t="s">
        <v>12</v>
      </c>
      <c r="C14" s="5">
        <f>C13+C11</f>
        <v>52</v>
      </c>
      <c r="D14" s="5">
        <f>D13+D11</f>
        <v>53.6</v>
      </c>
      <c r="E14" s="5">
        <f>E13+E11</f>
        <v>0</v>
      </c>
      <c r="F14" s="5">
        <f>F13+F11</f>
        <v>54.7</v>
      </c>
      <c r="G14" s="5">
        <f>G13+G11</f>
        <v>52</v>
      </c>
      <c r="H14" s="5">
        <v>0</v>
      </c>
      <c r="I14" s="5">
        <f>I13+I11</f>
        <v>53.9</v>
      </c>
    </row>
    <row r="15" spans="1:9" ht="12.75">
      <c r="A15" s="3"/>
      <c r="B15" s="6" t="s">
        <v>8</v>
      </c>
      <c r="C15" s="7">
        <v>7</v>
      </c>
      <c r="D15" s="7">
        <v>5</v>
      </c>
      <c r="E15" s="7">
        <v>0</v>
      </c>
      <c r="F15" s="7">
        <v>3</v>
      </c>
      <c r="G15" s="7">
        <v>7</v>
      </c>
      <c r="H15" s="7">
        <v>0</v>
      </c>
      <c r="I15" s="7">
        <v>4</v>
      </c>
    </row>
    <row r="16" spans="1:2" ht="12.75">
      <c r="A16" s="3">
        <v>3</v>
      </c>
      <c r="B16" s="4" t="s">
        <v>71</v>
      </c>
    </row>
    <row r="17" spans="1:9" ht="12.75">
      <c r="A17" s="3"/>
      <c r="B17" s="36" t="s">
        <v>10</v>
      </c>
      <c r="C17" s="2" t="s">
        <v>186</v>
      </c>
      <c r="D17" s="2" t="s">
        <v>128</v>
      </c>
      <c r="E17" s="2" t="s">
        <v>239</v>
      </c>
      <c r="F17" s="2" t="s">
        <v>130</v>
      </c>
      <c r="I17" s="89" t="s">
        <v>245</v>
      </c>
    </row>
    <row r="18" spans="1:9" ht="12.75">
      <c r="A18" s="3"/>
      <c r="B18" t="s">
        <v>16</v>
      </c>
      <c r="C18" s="9">
        <v>6.05</v>
      </c>
      <c r="D18" s="9">
        <v>6.64</v>
      </c>
      <c r="E18" s="9">
        <v>4.96</v>
      </c>
      <c r="F18" s="9">
        <v>5.38</v>
      </c>
      <c r="G18" s="9">
        <v>0</v>
      </c>
      <c r="H18" s="9">
        <v>0</v>
      </c>
      <c r="I18" s="9">
        <v>5.32</v>
      </c>
    </row>
    <row r="19" spans="1:9" ht="12.75">
      <c r="A19" s="3"/>
      <c r="B19" t="s">
        <v>11</v>
      </c>
      <c r="C19" s="2" t="s">
        <v>188</v>
      </c>
      <c r="E19" s="2" t="s">
        <v>240</v>
      </c>
      <c r="I19" s="89" t="s">
        <v>247</v>
      </c>
    </row>
    <row r="20" spans="1:9" ht="12.75">
      <c r="A20" s="3"/>
      <c r="B20" t="s">
        <v>16</v>
      </c>
      <c r="C20" s="9">
        <v>5.5</v>
      </c>
      <c r="D20" s="9">
        <v>0</v>
      </c>
      <c r="E20" s="9">
        <v>4.66</v>
      </c>
      <c r="F20" s="9">
        <v>0</v>
      </c>
      <c r="G20" s="9">
        <v>0</v>
      </c>
      <c r="H20" s="9">
        <v>0</v>
      </c>
      <c r="I20" s="9">
        <v>5.78</v>
      </c>
    </row>
    <row r="21" spans="1:9" ht="12.75">
      <c r="A21" s="3"/>
      <c r="B21" t="s">
        <v>17</v>
      </c>
      <c r="C21" s="9">
        <f aca="true" t="shared" si="0" ref="C21:I21">C20+C18</f>
        <v>11.55</v>
      </c>
      <c r="D21" s="9">
        <f t="shared" si="0"/>
        <v>6.64</v>
      </c>
      <c r="E21" s="9">
        <f t="shared" si="0"/>
        <v>9.620000000000001</v>
      </c>
      <c r="F21" s="9">
        <f t="shared" si="0"/>
        <v>5.38</v>
      </c>
      <c r="G21" s="9">
        <f t="shared" si="0"/>
        <v>0</v>
      </c>
      <c r="H21" s="9">
        <f t="shared" si="0"/>
        <v>0</v>
      </c>
      <c r="I21" s="9">
        <f t="shared" si="0"/>
        <v>11.100000000000001</v>
      </c>
    </row>
    <row r="22" spans="1:19" ht="12.75">
      <c r="A22" s="3"/>
      <c r="B22" s="6" t="s">
        <v>8</v>
      </c>
      <c r="C22" s="7">
        <v>7</v>
      </c>
      <c r="D22" s="7">
        <v>4</v>
      </c>
      <c r="E22" s="7">
        <v>5</v>
      </c>
      <c r="F22" s="7">
        <v>3</v>
      </c>
      <c r="G22" s="7">
        <v>0</v>
      </c>
      <c r="H22" s="7">
        <v>0</v>
      </c>
      <c r="I22" s="7">
        <v>6</v>
      </c>
      <c r="S22">
        <f>+U24</f>
        <v>0</v>
      </c>
    </row>
    <row r="23" spans="1:2" ht="12.75">
      <c r="A23" s="3">
        <v>4</v>
      </c>
      <c r="B23" s="4" t="s">
        <v>26</v>
      </c>
    </row>
    <row r="24" spans="1:9" ht="12.75">
      <c r="A24" s="3"/>
      <c r="B24" t="s">
        <v>10</v>
      </c>
      <c r="C24" s="89" t="s">
        <v>187</v>
      </c>
      <c r="D24" s="2" t="s">
        <v>129</v>
      </c>
      <c r="E24" s="2" t="s">
        <v>241</v>
      </c>
      <c r="G24" s="2" t="s">
        <v>191</v>
      </c>
      <c r="I24" s="2" t="s">
        <v>246</v>
      </c>
    </row>
    <row r="25" spans="1:9" ht="12.75">
      <c r="A25" s="3"/>
      <c r="B25" t="s">
        <v>16</v>
      </c>
      <c r="C25" s="5">
        <v>4.9</v>
      </c>
      <c r="D25" s="5">
        <v>7.29</v>
      </c>
      <c r="E25" s="5">
        <v>4.91</v>
      </c>
      <c r="F25" s="5">
        <v>0</v>
      </c>
      <c r="G25" s="5">
        <v>4.44</v>
      </c>
      <c r="H25" s="5">
        <v>0</v>
      </c>
      <c r="I25" s="5">
        <v>8.24</v>
      </c>
    </row>
    <row r="26" spans="1:9" ht="12.75">
      <c r="A26" s="3"/>
      <c r="B26" t="s">
        <v>11</v>
      </c>
      <c r="E26" s="2" t="s">
        <v>242</v>
      </c>
      <c r="G26" s="89" t="s">
        <v>298</v>
      </c>
      <c r="H26" s="89"/>
      <c r="I26" s="2" t="s">
        <v>247</v>
      </c>
    </row>
    <row r="27" spans="1:9" ht="12.75">
      <c r="A27" s="3"/>
      <c r="B27" t="s">
        <v>16</v>
      </c>
      <c r="C27" s="5">
        <v>0</v>
      </c>
      <c r="D27" s="5">
        <v>0</v>
      </c>
      <c r="E27" s="5">
        <v>4</v>
      </c>
      <c r="F27" s="5">
        <v>0</v>
      </c>
      <c r="G27" s="5">
        <v>6.07</v>
      </c>
      <c r="H27" s="5">
        <v>0</v>
      </c>
      <c r="I27" s="5">
        <v>7.2</v>
      </c>
    </row>
    <row r="28" spans="1:9" ht="12.75">
      <c r="A28" s="3"/>
      <c r="B28" t="s">
        <v>17</v>
      </c>
      <c r="C28" s="5">
        <f aca="true" t="shared" si="1" ref="C28:H28">C27+C25</f>
        <v>4.9</v>
      </c>
      <c r="D28" s="5">
        <f t="shared" si="1"/>
        <v>7.29</v>
      </c>
      <c r="E28" s="5">
        <f t="shared" si="1"/>
        <v>8.91</v>
      </c>
      <c r="F28" s="5">
        <f>F27+F25</f>
        <v>0</v>
      </c>
      <c r="G28" s="5">
        <f t="shared" si="1"/>
        <v>10.510000000000002</v>
      </c>
      <c r="H28" s="5">
        <f t="shared" si="1"/>
        <v>0</v>
      </c>
      <c r="I28" s="5">
        <f>I27+I25</f>
        <v>15.440000000000001</v>
      </c>
    </row>
    <row r="29" spans="1:9" ht="12.75">
      <c r="A29" s="3"/>
      <c r="B29" s="6" t="s">
        <v>8</v>
      </c>
      <c r="C29" s="7">
        <v>3</v>
      </c>
      <c r="D29" s="7">
        <v>4</v>
      </c>
      <c r="E29" s="7">
        <v>5</v>
      </c>
      <c r="F29" s="7">
        <v>0</v>
      </c>
      <c r="G29" s="7">
        <v>6</v>
      </c>
      <c r="H29" s="7">
        <v>0</v>
      </c>
      <c r="I29" s="7">
        <v>7</v>
      </c>
    </row>
    <row r="30" spans="1:2" ht="12.75">
      <c r="A30" s="3">
        <v>5</v>
      </c>
      <c r="B30" s="4" t="s">
        <v>81</v>
      </c>
    </row>
    <row r="31" spans="1:9" ht="12.75">
      <c r="A31" s="3"/>
      <c r="B31" t="s">
        <v>10</v>
      </c>
      <c r="C31" s="2" t="s">
        <v>189</v>
      </c>
      <c r="E31" s="2" t="s">
        <v>239</v>
      </c>
      <c r="F31" s="2" t="s">
        <v>131</v>
      </c>
      <c r="G31" s="2" t="s">
        <v>190</v>
      </c>
      <c r="I31" s="2" t="s">
        <v>245</v>
      </c>
    </row>
    <row r="32" spans="1:9" ht="12.75">
      <c r="A32" s="3"/>
      <c r="B32" t="s">
        <v>7</v>
      </c>
      <c r="C32" s="116">
        <v>0.0010659722222222223</v>
      </c>
      <c r="D32" s="101">
        <v>0</v>
      </c>
      <c r="E32" s="101">
        <v>0.001096064814814815</v>
      </c>
      <c r="F32" s="101">
        <v>0.0011180555555555555</v>
      </c>
      <c r="G32" s="101">
        <v>0.001085648148148148</v>
      </c>
      <c r="H32" s="101">
        <v>0</v>
      </c>
      <c r="I32" s="101">
        <v>0.001017361111111111</v>
      </c>
    </row>
    <row r="33" spans="1:6" ht="12.75">
      <c r="A33" s="3"/>
      <c r="B33" t="s">
        <v>11</v>
      </c>
      <c r="C33" s="89" t="s">
        <v>188</v>
      </c>
      <c r="E33" s="2" t="s">
        <v>240</v>
      </c>
      <c r="F33" s="2" t="s">
        <v>130</v>
      </c>
    </row>
    <row r="34" spans="1:9" ht="12.75">
      <c r="A34" s="3"/>
      <c r="B34" t="s">
        <v>7</v>
      </c>
      <c r="C34" s="101">
        <v>0.001131712962962963</v>
      </c>
      <c r="D34" s="101">
        <v>0</v>
      </c>
      <c r="E34" s="101">
        <v>0.001105787037037037</v>
      </c>
      <c r="F34" s="101">
        <v>0.0010520833333333335</v>
      </c>
      <c r="G34" s="101">
        <v>0</v>
      </c>
      <c r="H34" s="101">
        <v>0</v>
      </c>
      <c r="I34" s="101">
        <v>0</v>
      </c>
    </row>
    <row r="35" spans="1:9" ht="12.75">
      <c r="A35" s="3"/>
      <c r="B35" t="s">
        <v>12</v>
      </c>
      <c r="C35" s="101">
        <f aca="true" t="shared" si="2" ref="C35:I35">C34+C32</f>
        <v>0.0021976851851851853</v>
      </c>
      <c r="D35" s="101">
        <f t="shared" si="2"/>
        <v>0</v>
      </c>
      <c r="E35" s="101">
        <f t="shared" si="2"/>
        <v>0.002201851851851852</v>
      </c>
      <c r="F35" s="101">
        <f t="shared" si="2"/>
        <v>0.002170138888888889</v>
      </c>
      <c r="G35" s="101">
        <f t="shared" si="2"/>
        <v>0.001085648148148148</v>
      </c>
      <c r="H35" s="101">
        <f t="shared" si="2"/>
        <v>0</v>
      </c>
      <c r="I35" s="101">
        <f t="shared" si="2"/>
        <v>0.001017361111111111</v>
      </c>
    </row>
    <row r="36" spans="1:9" ht="12.75">
      <c r="A36" s="3"/>
      <c r="B36" s="6" t="s">
        <v>8</v>
      </c>
      <c r="C36" s="7">
        <v>6</v>
      </c>
      <c r="D36" s="7">
        <v>0</v>
      </c>
      <c r="E36" s="7">
        <v>5</v>
      </c>
      <c r="F36" s="7">
        <v>7</v>
      </c>
      <c r="G36" s="7">
        <v>0</v>
      </c>
      <c r="H36" s="7">
        <v>3</v>
      </c>
      <c r="I36" s="7">
        <v>4</v>
      </c>
    </row>
    <row r="37" spans="1:2" ht="12.75">
      <c r="A37" s="3">
        <v>6</v>
      </c>
      <c r="B37" s="4" t="s">
        <v>70</v>
      </c>
    </row>
    <row r="38" spans="1:9" ht="12.75">
      <c r="A38" s="3"/>
      <c r="B38" t="s">
        <v>10</v>
      </c>
      <c r="C38" s="2" t="s">
        <v>189</v>
      </c>
      <c r="D38" s="2" t="s">
        <v>128</v>
      </c>
      <c r="E38" s="2" t="s">
        <v>241</v>
      </c>
      <c r="F38" s="89" t="s">
        <v>131</v>
      </c>
      <c r="G38" s="2" t="s">
        <v>190</v>
      </c>
      <c r="I38" s="2" t="s">
        <v>247</v>
      </c>
    </row>
    <row r="39" spans="1:9" ht="12.75">
      <c r="A39" s="3"/>
      <c r="B39" t="s">
        <v>80</v>
      </c>
      <c r="C39" s="9">
        <v>32</v>
      </c>
      <c r="D39" s="9">
        <v>57</v>
      </c>
      <c r="E39" s="9">
        <v>38</v>
      </c>
      <c r="F39" s="9">
        <v>32</v>
      </c>
      <c r="G39" s="9">
        <v>48</v>
      </c>
      <c r="H39" s="9">
        <v>0</v>
      </c>
      <c r="I39" s="9">
        <v>58</v>
      </c>
    </row>
    <row r="40" spans="1:9" ht="12.75">
      <c r="A40" s="3"/>
      <c r="B40" t="s">
        <v>11</v>
      </c>
      <c r="D40" s="2" t="s">
        <v>129</v>
      </c>
      <c r="E40" s="2" t="s">
        <v>242</v>
      </c>
      <c r="G40" s="2" t="s">
        <v>191</v>
      </c>
      <c r="I40" s="89" t="s">
        <v>244</v>
      </c>
    </row>
    <row r="41" spans="1:9" ht="12.75">
      <c r="A41" s="3"/>
      <c r="B41" s="36" t="s">
        <v>80</v>
      </c>
      <c r="C41" s="9">
        <v>0</v>
      </c>
      <c r="D41" s="9">
        <v>39</v>
      </c>
      <c r="E41" s="9">
        <v>36</v>
      </c>
      <c r="F41" s="9">
        <v>0</v>
      </c>
      <c r="G41" s="9">
        <v>41</v>
      </c>
      <c r="H41" s="9">
        <v>0</v>
      </c>
      <c r="I41" s="9">
        <v>42</v>
      </c>
    </row>
    <row r="42" spans="1:9" ht="12.75">
      <c r="A42" s="3"/>
      <c r="B42" t="s">
        <v>82</v>
      </c>
      <c r="C42" s="9">
        <f aca="true" t="shared" si="3" ref="C42:I42">C41+C39</f>
        <v>32</v>
      </c>
      <c r="D42" s="9">
        <f t="shared" si="3"/>
        <v>96</v>
      </c>
      <c r="E42" s="9">
        <f t="shared" si="3"/>
        <v>74</v>
      </c>
      <c r="F42" s="9">
        <f t="shared" si="3"/>
        <v>32</v>
      </c>
      <c r="G42" s="9">
        <f t="shared" si="3"/>
        <v>89</v>
      </c>
      <c r="H42" s="9">
        <f t="shared" si="3"/>
        <v>0</v>
      </c>
      <c r="I42" s="9">
        <f t="shared" si="3"/>
        <v>100</v>
      </c>
    </row>
    <row r="43" spans="1:9" ht="12.75">
      <c r="A43" s="3"/>
      <c r="B43" s="6" t="s">
        <v>8</v>
      </c>
      <c r="C43" s="7">
        <v>3</v>
      </c>
      <c r="D43" s="7">
        <v>6</v>
      </c>
      <c r="E43" s="7">
        <v>4</v>
      </c>
      <c r="F43" s="7">
        <v>3</v>
      </c>
      <c r="G43" s="7">
        <v>5</v>
      </c>
      <c r="H43" s="7">
        <v>0</v>
      </c>
      <c r="I43" s="7">
        <v>7</v>
      </c>
    </row>
    <row r="44" spans="1:4" ht="12.75">
      <c r="A44" s="3">
        <v>7</v>
      </c>
      <c r="B44" s="4" t="s">
        <v>27</v>
      </c>
      <c r="D44" s="89"/>
    </row>
    <row r="45" spans="1:9" ht="12.75">
      <c r="A45" s="3"/>
      <c r="B45" t="s">
        <v>7</v>
      </c>
      <c r="C45" s="5">
        <v>0</v>
      </c>
      <c r="D45" s="87" t="s">
        <v>331</v>
      </c>
      <c r="E45" s="87">
        <v>0</v>
      </c>
      <c r="F45" s="87" t="s">
        <v>331</v>
      </c>
      <c r="G45" s="87" t="s">
        <v>330</v>
      </c>
      <c r="H45" s="87">
        <v>0</v>
      </c>
      <c r="I45" s="5">
        <v>0</v>
      </c>
    </row>
    <row r="46" spans="1:9" ht="12.75">
      <c r="A46" s="3"/>
      <c r="B46" s="6" t="s">
        <v>8</v>
      </c>
      <c r="C46" s="7">
        <v>0</v>
      </c>
      <c r="D46" s="7">
        <v>6</v>
      </c>
      <c r="E46" s="7">
        <v>0</v>
      </c>
      <c r="F46" s="7">
        <v>6</v>
      </c>
      <c r="G46" s="7">
        <v>7</v>
      </c>
      <c r="H46" s="7">
        <v>0</v>
      </c>
      <c r="I46" s="7">
        <v>0</v>
      </c>
    </row>
    <row r="47" spans="1:2" ht="12.75">
      <c r="A47" s="3">
        <v>8</v>
      </c>
      <c r="B47" s="4" t="s">
        <v>28</v>
      </c>
    </row>
    <row r="48" spans="1:9" ht="12.75">
      <c r="A48" s="3"/>
      <c r="B48" t="s">
        <v>7</v>
      </c>
      <c r="C48" s="87" t="s">
        <v>343</v>
      </c>
      <c r="D48" s="5">
        <v>0</v>
      </c>
      <c r="E48" s="87" t="s">
        <v>344</v>
      </c>
      <c r="F48" s="5">
        <v>0</v>
      </c>
      <c r="G48" s="87">
        <v>0</v>
      </c>
      <c r="H48" s="87">
        <v>0</v>
      </c>
      <c r="I48" s="87" t="s">
        <v>342</v>
      </c>
    </row>
    <row r="49" spans="1:9" ht="12.75">
      <c r="A49" s="3"/>
      <c r="B49" s="6" t="s">
        <v>8</v>
      </c>
      <c r="C49" s="7">
        <v>6</v>
      </c>
      <c r="D49" s="7">
        <v>0</v>
      </c>
      <c r="E49" s="7">
        <v>5</v>
      </c>
      <c r="F49" s="7">
        <v>0</v>
      </c>
      <c r="G49" s="7">
        <v>0</v>
      </c>
      <c r="H49" s="7">
        <v>0</v>
      </c>
      <c r="I49" s="7">
        <v>7</v>
      </c>
    </row>
    <row r="50" ht="12.75">
      <c r="A50" s="3"/>
    </row>
    <row r="51" ht="12.75">
      <c r="A51" s="3"/>
    </row>
    <row r="52" spans="1:9" ht="12.75">
      <c r="A52" s="3"/>
      <c r="B52" s="4" t="s">
        <v>20</v>
      </c>
      <c r="C52" s="10">
        <f aca="true" t="shared" si="4" ref="C52:I52">C49+C46+C43+C36+C29+C22+C15+C8</f>
        <v>39</v>
      </c>
      <c r="D52" s="10">
        <f t="shared" si="4"/>
        <v>25</v>
      </c>
      <c r="E52" s="10">
        <f t="shared" si="4"/>
        <v>30</v>
      </c>
      <c r="F52" s="10">
        <f>F49+F46+F43+F36+F29+F22+F15+F8</f>
        <v>22</v>
      </c>
      <c r="G52" s="10">
        <f t="shared" si="4"/>
        <v>25</v>
      </c>
      <c r="H52" s="10">
        <f t="shared" si="4"/>
        <v>3</v>
      </c>
      <c r="I52" s="10">
        <f t="shared" si="4"/>
        <v>35</v>
      </c>
    </row>
  </sheetData>
  <sheetProtection/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52"/>
  <sheetViews>
    <sheetView zoomScalePageLayoutView="0" workbookViewId="0" topLeftCell="A1">
      <pane ySplit="5" topLeftCell="A33" activePane="bottomLeft" state="frozen"/>
      <selection pane="topLeft" activeCell="A1" sqref="A1"/>
      <selection pane="bottomLeft" activeCell="K49" sqref="K48:K49"/>
    </sheetView>
  </sheetViews>
  <sheetFormatPr defaultColWidth="9.140625" defaultRowHeight="12.75"/>
  <cols>
    <col min="1" max="1" width="2.00390625" style="0" customWidth="1"/>
    <col min="2" max="2" width="12.7109375" style="0" customWidth="1"/>
    <col min="3" max="3" width="11.421875" style="2" customWidth="1"/>
    <col min="4" max="4" width="11.8515625" style="2" bestFit="1" customWidth="1"/>
    <col min="5" max="5" width="12.421875" style="2" bestFit="1" customWidth="1"/>
    <col min="6" max="6" width="12.00390625" style="2" customWidth="1"/>
    <col min="7" max="7" width="12.7109375" style="2" bestFit="1" customWidth="1"/>
    <col min="8" max="8" width="12.140625" style="2" bestFit="1" customWidth="1"/>
    <col min="9" max="9" width="11.28125" style="2" bestFit="1" customWidth="1"/>
  </cols>
  <sheetData>
    <row r="2" spans="1:8" ht="12.75">
      <c r="A2" s="1" t="s">
        <v>72</v>
      </c>
      <c r="D2" s="3" t="str">
        <f>'Boys U11'!C2</f>
        <v>Windrush Leisure Centre, Witney</v>
      </c>
      <c r="H2" s="44" t="str">
        <f>'Boys U11'!G2</f>
        <v>13th January 2019</v>
      </c>
    </row>
    <row r="5" spans="1:9" ht="12.75">
      <c r="A5" s="11"/>
      <c r="B5" s="4" t="s">
        <v>29</v>
      </c>
      <c r="C5" s="3" t="str">
        <f>'Boys U11'!C5</f>
        <v>Abingdon</v>
      </c>
      <c r="D5" s="3" t="str">
        <f>'Boys U11'!D5</f>
        <v>Banbury</v>
      </c>
      <c r="E5" s="3" t="str">
        <f>'Boys U11'!E5</f>
        <v>Bicester</v>
      </c>
      <c r="F5" s="3" t="str">
        <f>'Boys U11'!F5</f>
        <v>Oxford</v>
      </c>
      <c r="G5" s="3" t="str">
        <f>'Boys U11'!G5</f>
        <v>Radley</v>
      </c>
      <c r="H5" s="3" t="str">
        <f>'Boys U11'!H5</f>
        <v>White Horse</v>
      </c>
      <c r="I5" s="3" t="str">
        <f>'Boys U11'!I5</f>
        <v>Witney</v>
      </c>
    </row>
    <row r="6" spans="1:9" ht="12.75">
      <c r="A6" s="3">
        <v>1</v>
      </c>
      <c r="B6" s="4" t="s">
        <v>6</v>
      </c>
      <c r="C6" s="89"/>
      <c r="D6" s="89"/>
      <c r="E6" s="89"/>
      <c r="F6" s="89"/>
      <c r="G6" s="89"/>
      <c r="H6" s="89"/>
      <c r="I6" s="89"/>
    </row>
    <row r="7" spans="1:9" ht="12.75">
      <c r="A7" s="11"/>
      <c r="B7" s="36" t="s">
        <v>12</v>
      </c>
      <c r="C7" s="87" t="s">
        <v>313</v>
      </c>
      <c r="D7" s="87">
        <v>0</v>
      </c>
      <c r="E7" s="87" t="s">
        <v>311</v>
      </c>
      <c r="F7" s="87" t="s">
        <v>312</v>
      </c>
      <c r="G7" s="87" t="s">
        <v>314</v>
      </c>
      <c r="H7" s="87">
        <v>0</v>
      </c>
      <c r="I7" s="87" t="s">
        <v>315</v>
      </c>
    </row>
    <row r="8" spans="1:9" ht="12.75">
      <c r="A8" s="11"/>
      <c r="B8" s="12" t="s">
        <v>8</v>
      </c>
      <c r="C8" s="88">
        <v>5</v>
      </c>
      <c r="D8" s="88">
        <v>0</v>
      </c>
      <c r="E8" s="88">
        <v>7</v>
      </c>
      <c r="F8" s="88">
        <v>6</v>
      </c>
      <c r="G8" s="88">
        <v>4</v>
      </c>
      <c r="H8" s="88">
        <v>0</v>
      </c>
      <c r="I8" s="88">
        <v>3</v>
      </c>
    </row>
    <row r="9" spans="1:2" ht="12.75">
      <c r="A9" s="3">
        <v>2</v>
      </c>
      <c r="B9" s="4" t="s">
        <v>24</v>
      </c>
    </row>
    <row r="10" spans="1:9" ht="12.75">
      <c r="A10" s="3"/>
      <c r="B10" t="s">
        <v>10</v>
      </c>
      <c r="C10" s="2" t="s">
        <v>299</v>
      </c>
      <c r="D10" s="2" t="s">
        <v>136</v>
      </c>
      <c r="E10" s="2" t="s">
        <v>253</v>
      </c>
      <c r="F10" s="2" t="s">
        <v>132</v>
      </c>
      <c r="G10" s="2" t="s">
        <v>197</v>
      </c>
      <c r="H10" s="2" t="s">
        <v>259</v>
      </c>
      <c r="I10" s="2" t="s">
        <v>248</v>
      </c>
    </row>
    <row r="11" spans="1:9" ht="12.75">
      <c r="A11" s="3"/>
      <c r="B11" t="s">
        <v>7</v>
      </c>
      <c r="C11" s="42">
        <v>27.9</v>
      </c>
      <c r="D11" s="42">
        <v>27</v>
      </c>
      <c r="E11" s="42">
        <v>25.5</v>
      </c>
      <c r="F11" s="42">
        <v>27.4</v>
      </c>
      <c r="G11" s="42">
        <v>27</v>
      </c>
      <c r="H11" s="42">
        <v>26.7</v>
      </c>
      <c r="I11" s="42">
        <v>25.3</v>
      </c>
    </row>
    <row r="12" spans="1:9" ht="12.75">
      <c r="A12" s="3"/>
      <c r="B12" t="s">
        <v>11</v>
      </c>
      <c r="C12" s="2" t="s">
        <v>192</v>
      </c>
      <c r="D12" s="2" t="s">
        <v>137</v>
      </c>
      <c r="E12" s="2" t="s">
        <v>256</v>
      </c>
      <c r="F12" s="2" t="s">
        <v>133</v>
      </c>
      <c r="G12" s="2" t="s">
        <v>145</v>
      </c>
      <c r="H12" s="2" t="s">
        <v>260</v>
      </c>
      <c r="I12" s="2" t="s">
        <v>249</v>
      </c>
    </row>
    <row r="13" spans="1:9" ht="12.75">
      <c r="A13" s="3"/>
      <c r="B13" t="s">
        <v>7</v>
      </c>
      <c r="C13" s="42">
        <v>27.8</v>
      </c>
      <c r="D13" s="42">
        <v>27.1</v>
      </c>
      <c r="E13" s="42">
        <v>27.6</v>
      </c>
      <c r="F13" s="42">
        <v>28.9</v>
      </c>
      <c r="G13" s="42">
        <v>31.8</v>
      </c>
      <c r="H13" s="42">
        <v>26.3</v>
      </c>
      <c r="I13" s="42">
        <v>26.1</v>
      </c>
    </row>
    <row r="14" spans="1:9" ht="12.75">
      <c r="A14" s="3"/>
      <c r="B14" t="s">
        <v>12</v>
      </c>
      <c r="C14" s="42">
        <f aca="true" t="shared" si="0" ref="C14:I14">C13+C11</f>
        <v>55.7</v>
      </c>
      <c r="D14" s="42">
        <f t="shared" si="0"/>
        <v>54.1</v>
      </c>
      <c r="E14" s="42">
        <f t="shared" si="0"/>
        <v>53.1</v>
      </c>
      <c r="F14" s="42">
        <f t="shared" si="0"/>
        <v>56.3</v>
      </c>
      <c r="G14" s="42">
        <f t="shared" si="0"/>
        <v>58.8</v>
      </c>
      <c r="H14" s="42">
        <f t="shared" si="0"/>
        <v>53</v>
      </c>
      <c r="I14" s="42">
        <f t="shared" si="0"/>
        <v>51.400000000000006</v>
      </c>
    </row>
    <row r="15" spans="1:9" ht="12.75">
      <c r="A15" s="3"/>
      <c r="B15" s="6" t="s">
        <v>8</v>
      </c>
      <c r="C15" s="7">
        <v>3</v>
      </c>
      <c r="D15" s="7">
        <v>4</v>
      </c>
      <c r="E15" s="7">
        <v>5</v>
      </c>
      <c r="F15" s="7">
        <v>2</v>
      </c>
      <c r="G15" s="7">
        <v>1</v>
      </c>
      <c r="H15" s="7">
        <v>6</v>
      </c>
      <c r="I15" s="7">
        <v>7</v>
      </c>
    </row>
    <row r="16" spans="1:2" ht="12.75">
      <c r="A16" s="3">
        <v>3</v>
      </c>
      <c r="B16" s="4" t="s">
        <v>71</v>
      </c>
    </row>
    <row r="17" spans="1:9" ht="12.75">
      <c r="A17" s="3"/>
      <c r="B17" t="s">
        <v>10</v>
      </c>
      <c r="C17" s="2" t="s">
        <v>193</v>
      </c>
      <c r="D17" s="2" t="s">
        <v>136</v>
      </c>
      <c r="E17" s="2" t="s">
        <v>254</v>
      </c>
      <c r="F17" s="2" t="s">
        <v>134</v>
      </c>
      <c r="G17" s="2" t="s">
        <v>198</v>
      </c>
      <c r="I17" s="2" t="s">
        <v>248</v>
      </c>
    </row>
    <row r="18" spans="1:9" ht="12.75">
      <c r="A18" s="3"/>
      <c r="B18" t="s">
        <v>16</v>
      </c>
      <c r="C18" s="9">
        <v>5.66</v>
      </c>
      <c r="D18" s="9">
        <v>5.62</v>
      </c>
      <c r="E18" s="9">
        <v>5.4</v>
      </c>
      <c r="F18" s="9">
        <v>5.18</v>
      </c>
      <c r="G18" s="9">
        <v>5.42</v>
      </c>
      <c r="H18" s="9">
        <v>0</v>
      </c>
      <c r="I18" s="9">
        <v>5.35</v>
      </c>
    </row>
    <row r="19" spans="1:9" ht="12.75">
      <c r="A19" s="3"/>
      <c r="B19" t="s">
        <v>11</v>
      </c>
      <c r="C19" s="2" t="s">
        <v>194</v>
      </c>
      <c r="E19" s="2" t="s">
        <v>255</v>
      </c>
      <c r="I19" s="2" t="s">
        <v>250</v>
      </c>
    </row>
    <row r="20" spans="1:9" ht="12.75">
      <c r="A20" s="3"/>
      <c r="B20" t="s">
        <v>16</v>
      </c>
      <c r="C20" s="9">
        <v>5.04</v>
      </c>
      <c r="D20" s="9">
        <v>0</v>
      </c>
      <c r="E20" s="9">
        <v>6.04</v>
      </c>
      <c r="F20" s="9">
        <v>0</v>
      </c>
      <c r="G20" s="9">
        <v>0</v>
      </c>
      <c r="H20" s="9">
        <v>0</v>
      </c>
      <c r="I20" s="9">
        <v>5.35</v>
      </c>
    </row>
    <row r="21" spans="1:9" ht="12.75">
      <c r="A21" s="3"/>
      <c r="B21" t="s">
        <v>17</v>
      </c>
      <c r="C21" s="9">
        <f aca="true" t="shared" si="1" ref="C21:I21">C20+C18</f>
        <v>10.7</v>
      </c>
      <c r="D21" s="9">
        <f t="shared" si="1"/>
        <v>5.62</v>
      </c>
      <c r="E21" s="9">
        <f t="shared" si="1"/>
        <v>11.440000000000001</v>
      </c>
      <c r="F21" s="9">
        <f t="shared" si="1"/>
        <v>5.18</v>
      </c>
      <c r="G21" s="9">
        <f t="shared" si="1"/>
        <v>5.42</v>
      </c>
      <c r="H21" s="9">
        <f t="shared" si="1"/>
        <v>0</v>
      </c>
      <c r="I21" s="9">
        <f t="shared" si="1"/>
        <v>10.7</v>
      </c>
    </row>
    <row r="22" spans="1:10" ht="12.75">
      <c r="A22" s="3"/>
      <c r="B22" s="6" t="s">
        <v>8</v>
      </c>
      <c r="C22" s="7">
        <v>6</v>
      </c>
      <c r="D22" s="7">
        <v>4</v>
      </c>
      <c r="E22" s="7">
        <v>7</v>
      </c>
      <c r="F22" s="7">
        <v>2</v>
      </c>
      <c r="G22" s="7">
        <v>3</v>
      </c>
      <c r="H22" s="7">
        <v>0</v>
      </c>
      <c r="I22" s="88">
        <v>6</v>
      </c>
      <c r="J22" s="13"/>
    </row>
    <row r="23" spans="1:2" ht="12.75">
      <c r="A23" s="3">
        <v>4</v>
      </c>
      <c r="B23" s="4" t="s">
        <v>35</v>
      </c>
    </row>
    <row r="24" spans="1:9" ht="12.75">
      <c r="A24" s="3"/>
      <c r="B24" t="s">
        <v>10</v>
      </c>
      <c r="C24" s="2" t="s">
        <v>194</v>
      </c>
      <c r="D24" s="2" t="s">
        <v>137</v>
      </c>
      <c r="E24" s="89" t="s">
        <v>256</v>
      </c>
      <c r="F24" s="2" t="s">
        <v>132</v>
      </c>
      <c r="I24" s="2" t="s">
        <v>251</v>
      </c>
    </row>
    <row r="25" spans="1:9" ht="12.75">
      <c r="A25" s="3"/>
      <c r="B25" t="s">
        <v>16</v>
      </c>
      <c r="C25" s="5">
        <v>5.4</v>
      </c>
      <c r="D25" s="5">
        <v>6.81</v>
      </c>
      <c r="E25" s="5">
        <v>8.148</v>
      </c>
      <c r="F25" s="5">
        <v>6.75</v>
      </c>
      <c r="G25" s="5">
        <v>0</v>
      </c>
      <c r="H25" s="5">
        <v>0</v>
      </c>
      <c r="I25" s="5">
        <v>6.48</v>
      </c>
    </row>
    <row r="26" spans="1:9" ht="12.75">
      <c r="A26" s="3"/>
      <c r="B26" t="s">
        <v>11</v>
      </c>
      <c r="C26" s="2" t="s">
        <v>195</v>
      </c>
      <c r="E26" s="2" t="s">
        <v>253</v>
      </c>
      <c r="F26" s="2" t="s">
        <v>135</v>
      </c>
      <c r="I26" s="2" t="s">
        <v>252</v>
      </c>
    </row>
    <row r="27" spans="1:9" ht="12.75">
      <c r="A27" s="3"/>
      <c r="B27" t="s">
        <v>16</v>
      </c>
      <c r="C27" s="5">
        <v>4.18</v>
      </c>
      <c r="D27" s="5">
        <v>0</v>
      </c>
      <c r="E27" s="5">
        <v>5.91</v>
      </c>
      <c r="F27" s="5">
        <v>6.17</v>
      </c>
      <c r="G27" s="5">
        <v>0</v>
      </c>
      <c r="H27" s="5">
        <v>0</v>
      </c>
      <c r="I27" s="5">
        <v>6.1</v>
      </c>
    </row>
    <row r="28" spans="1:9" ht="12.75">
      <c r="A28" s="3"/>
      <c r="B28" t="s">
        <v>17</v>
      </c>
      <c r="C28" s="5">
        <f aca="true" t="shared" si="2" ref="C28:I28">C27+C25</f>
        <v>9.58</v>
      </c>
      <c r="D28" s="5">
        <f t="shared" si="2"/>
        <v>6.81</v>
      </c>
      <c r="E28" s="5">
        <f t="shared" si="2"/>
        <v>14.058</v>
      </c>
      <c r="F28" s="5">
        <f t="shared" si="2"/>
        <v>12.92</v>
      </c>
      <c r="G28" s="5">
        <f t="shared" si="2"/>
        <v>0</v>
      </c>
      <c r="H28" s="5">
        <f t="shared" si="2"/>
        <v>0</v>
      </c>
      <c r="I28" s="5">
        <f t="shared" si="2"/>
        <v>12.58</v>
      </c>
    </row>
    <row r="29" spans="1:9" ht="12.75">
      <c r="A29" s="3"/>
      <c r="B29" s="6" t="s">
        <v>8</v>
      </c>
      <c r="C29" s="7">
        <v>4</v>
      </c>
      <c r="D29" s="7">
        <v>3</v>
      </c>
      <c r="E29" s="7">
        <v>7</v>
      </c>
      <c r="F29" s="7">
        <v>6</v>
      </c>
      <c r="G29" s="7">
        <v>0</v>
      </c>
      <c r="H29" s="7">
        <v>0</v>
      </c>
      <c r="I29" s="7">
        <v>5</v>
      </c>
    </row>
    <row r="30" spans="1:2" ht="12.75">
      <c r="A30" s="3">
        <v>5</v>
      </c>
      <c r="B30" s="4" t="s">
        <v>81</v>
      </c>
    </row>
    <row r="31" spans="1:9" ht="12.75">
      <c r="A31" s="3"/>
      <c r="B31" t="s">
        <v>10</v>
      </c>
      <c r="C31" s="2" t="s">
        <v>300</v>
      </c>
      <c r="E31" s="2" t="s">
        <v>257</v>
      </c>
      <c r="F31" s="2" t="s">
        <v>135</v>
      </c>
      <c r="G31" s="2" t="s">
        <v>198</v>
      </c>
      <c r="I31" s="2" t="s">
        <v>251</v>
      </c>
    </row>
    <row r="32" spans="1:9" ht="12.75">
      <c r="A32" s="3"/>
      <c r="B32" t="s">
        <v>7</v>
      </c>
      <c r="C32" s="101">
        <v>0.0012233796296296296</v>
      </c>
      <c r="D32" s="101">
        <v>0</v>
      </c>
      <c r="E32" s="116">
        <v>0.0010787037037037037</v>
      </c>
      <c r="F32" s="101">
        <v>0.0011030092592592593</v>
      </c>
      <c r="G32" s="101">
        <v>0.0010324074074074074</v>
      </c>
      <c r="H32" s="101">
        <v>0</v>
      </c>
      <c r="I32" s="101">
        <v>0.0010335648148148148</v>
      </c>
    </row>
    <row r="33" spans="1:9" ht="12.75">
      <c r="A33" s="3"/>
      <c r="B33" t="s">
        <v>11</v>
      </c>
      <c r="C33" s="2" t="s">
        <v>196</v>
      </c>
      <c r="E33" s="2" t="s">
        <v>258</v>
      </c>
      <c r="I33" s="89" t="s">
        <v>250</v>
      </c>
    </row>
    <row r="34" spans="1:9" ht="12.75">
      <c r="A34" s="3"/>
      <c r="B34" t="s">
        <v>7</v>
      </c>
      <c r="C34" s="101">
        <v>0.0010590277777777777</v>
      </c>
      <c r="D34" s="101">
        <v>0</v>
      </c>
      <c r="E34" s="101">
        <v>0.0011111111111111111</v>
      </c>
      <c r="F34" s="101">
        <v>0</v>
      </c>
      <c r="G34" s="101">
        <v>0</v>
      </c>
      <c r="H34" s="101">
        <v>0</v>
      </c>
      <c r="I34" s="101">
        <v>0.001042824074074074</v>
      </c>
    </row>
    <row r="35" spans="1:9" ht="12.75">
      <c r="A35" s="3"/>
      <c r="B35" t="s">
        <v>12</v>
      </c>
      <c r="C35" s="101">
        <f>C34+C32</f>
        <v>0.0022824074074074075</v>
      </c>
      <c r="D35" s="101">
        <f aca="true" t="shared" si="3" ref="D35:I35">D34+D32</f>
        <v>0</v>
      </c>
      <c r="E35" s="101">
        <f t="shared" si="3"/>
        <v>0.0021898148148148146</v>
      </c>
      <c r="F35" s="101">
        <f t="shared" si="3"/>
        <v>0.0011030092592592593</v>
      </c>
      <c r="G35" s="101">
        <f t="shared" si="3"/>
        <v>0.0010324074074074074</v>
      </c>
      <c r="H35" s="101">
        <f t="shared" si="3"/>
        <v>0</v>
      </c>
      <c r="I35" s="101">
        <f t="shared" si="3"/>
        <v>0.002076388888888889</v>
      </c>
    </row>
    <row r="36" spans="1:9" ht="12.75">
      <c r="A36" s="3"/>
      <c r="B36" s="6" t="s">
        <v>8</v>
      </c>
      <c r="C36" s="7">
        <v>5</v>
      </c>
      <c r="D36" s="7">
        <v>0</v>
      </c>
      <c r="E36" s="7">
        <v>6</v>
      </c>
      <c r="F36" s="7">
        <v>3</v>
      </c>
      <c r="G36" s="7">
        <v>4</v>
      </c>
      <c r="H36" s="7">
        <v>0</v>
      </c>
      <c r="I36" s="7">
        <v>7</v>
      </c>
    </row>
    <row r="37" spans="1:2" ht="12.75">
      <c r="A37" s="3">
        <v>6</v>
      </c>
      <c r="B37" s="4" t="s">
        <v>70</v>
      </c>
    </row>
    <row r="38" spans="1:9" ht="12.75">
      <c r="A38" s="3"/>
      <c r="B38" t="s">
        <v>10</v>
      </c>
      <c r="C38" s="2" t="s">
        <v>192</v>
      </c>
      <c r="D38" s="2" t="s">
        <v>136</v>
      </c>
      <c r="E38" s="2" t="s">
        <v>253</v>
      </c>
      <c r="F38" s="2" t="s">
        <v>133</v>
      </c>
      <c r="G38" s="89" t="s">
        <v>197</v>
      </c>
      <c r="H38" s="89" t="s">
        <v>260</v>
      </c>
      <c r="I38" s="89" t="s">
        <v>248</v>
      </c>
    </row>
    <row r="39" spans="1:9" ht="12.75">
      <c r="A39" s="3"/>
      <c r="B39" t="s">
        <v>16</v>
      </c>
      <c r="C39" s="9">
        <v>46</v>
      </c>
      <c r="D39" s="9">
        <v>49</v>
      </c>
      <c r="E39" s="9">
        <v>52</v>
      </c>
      <c r="F39" s="9">
        <v>44</v>
      </c>
      <c r="G39" s="9">
        <v>45</v>
      </c>
      <c r="H39" s="9">
        <v>45</v>
      </c>
      <c r="I39" s="9">
        <v>53</v>
      </c>
    </row>
    <row r="40" spans="1:9" ht="12.75">
      <c r="A40" s="3"/>
      <c r="B40" t="s">
        <v>11</v>
      </c>
      <c r="C40" s="2" t="s">
        <v>196</v>
      </c>
      <c r="D40" s="2" t="s">
        <v>137</v>
      </c>
      <c r="E40" s="89" t="s">
        <v>254</v>
      </c>
      <c r="F40" s="89" t="s">
        <v>134</v>
      </c>
      <c r="G40" s="2" t="s">
        <v>145</v>
      </c>
      <c r="H40" s="89" t="s">
        <v>259</v>
      </c>
      <c r="I40" s="2" t="s">
        <v>249</v>
      </c>
    </row>
    <row r="41" spans="1:9" ht="12.75">
      <c r="A41" s="3"/>
      <c r="B41" t="s">
        <v>16</v>
      </c>
      <c r="C41" s="9">
        <v>44</v>
      </c>
      <c r="D41" s="9">
        <v>47</v>
      </c>
      <c r="E41" s="9">
        <v>46</v>
      </c>
      <c r="F41" s="9">
        <v>46</v>
      </c>
      <c r="G41" s="9">
        <v>36</v>
      </c>
      <c r="H41" s="9">
        <v>48</v>
      </c>
      <c r="I41" s="9">
        <v>50</v>
      </c>
    </row>
    <row r="42" spans="1:9" ht="12.75">
      <c r="A42" s="3"/>
      <c r="B42" t="s">
        <v>17</v>
      </c>
      <c r="C42" s="9">
        <f aca="true" t="shared" si="4" ref="C42:I42">C41+C39</f>
        <v>90</v>
      </c>
      <c r="D42" s="9">
        <f t="shared" si="4"/>
        <v>96</v>
      </c>
      <c r="E42" s="9">
        <f t="shared" si="4"/>
        <v>98</v>
      </c>
      <c r="F42" s="9">
        <f t="shared" si="4"/>
        <v>90</v>
      </c>
      <c r="G42" s="9">
        <f t="shared" si="4"/>
        <v>81</v>
      </c>
      <c r="H42" s="9">
        <f t="shared" si="4"/>
        <v>93</v>
      </c>
      <c r="I42" s="9">
        <f t="shared" si="4"/>
        <v>103</v>
      </c>
    </row>
    <row r="43" spans="1:9" ht="12.75">
      <c r="A43" s="3"/>
      <c r="B43" s="6" t="s">
        <v>8</v>
      </c>
      <c r="C43" s="7">
        <v>3</v>
      </c>
      <c r="D43" s="7">
        <v>5</v>
      </c>
      <c r="E43" s="7">
        <v>6</v>
      </c>
      <c r="F43" s="7">
        <v>3</v>
      </c>
      <c r="G43" s="7">
        <v>1</v>
      </c>
      <c r="H43" s="7">
        <v>4</v>
      </c>
      <c r="I43" s="7">
        <v>7</v>
      </c>
    </row>
    <row r="44" spans="1:2" ht="12.75">
      <c r="A44" s="3">
        <v>7</v>
      </c>
      <c r="B44" s="4" t="s">
        <v>27</v>
      </c>
    </row>
    <row r="45" spans="1:9" ht="12.75">
      <c r="A45" s="3"/>
      <c r="B45" t="s">
        <v>7</v>
      </c>
      <c r="C45" s="87" t="s">
        <v>327</v>
      </c>
      <c r="D45" s="87" t="s">
        <v>329</v>
      </c>
      <c r="E45" s="87" t="s">
        <v>326</v>
      </c>
      <c r="F45" s="5">
        <v>0</v>
      </c>
      <c r="G45" s="87">
        <v>0</v>
      </c>
      <c r="H45" s="87" t="s">
        <v>328</v>
      </c>
      <c r="I45" s="87" t="s">
        <v>325</v>
      </c>
    </row>
    <row r="46" spans="1:9" ht="12.75">
      <c r="A46" s="3"/>
      <c r="B46" s="6" t="s">
        <v>8</v>
      </c>
      <c r="C46" s="7">
        <v>3</v>
      </c>
      <c r="D46" s="7">
        <v>4</v>
      </c>
      <c r="E46" s="7">
        <v>5</v>
      </c>
      <c r="F46" s="7">
        <v>0</v>
      </c>
      <c r="G46" s="7">
        <v>0</v>
      </c>
      <c r="H46" s="7">
        <v>6</v>
      </c>
      <c r="I46" s="7">
        <v>7</v>
      </c>
    </row>
    <row r="47" spans="1:2" ht="12.75">
      <c r="A47" s="3">
        <v>8</v>
      </c>
      <c r="B47" s="4" t="s">
        <v>31</v>
      </c>
    </row>
    <row r="48" spans="1:9" ht="12.75">
      <c r="A48" s="3"/>
      <c r="B48" t="s">
        <v>7</v>
      </c>
      <c r="C48" s="87" t="s">
        <v>341</v>
      </c>
      <c r="D48" s="87">
        <v>0</v>
      </c>
      <c r="E48" s="87" t="s">
        <v>338</v>
      </c>
      <c r="F48" s="87" t="s">
        <v>339</v>
      </c>
      <c r="G48" s="87" t="s">
        <v>340</v>
      </c>
      <c r="H48" s="87">
        <v>0</v>
      </c>
      <c r="I48" s="87" t="s">
        <v>333</v>
      </c>
    </row>
    <row r="49" spans="1:9" ht="12.75">
      <c r="A49" s="3"/>
      <c r="B49" s="6" t="s">
        <v>8</v>
      </c>
      <c r="C49" s="7">
        <v>3</v>
      </c>
      <c r="D49" s="7">
        <v>0</v>
      </c>
      <c r="E49" s="7">
        <v>7</v>
      </c>
      <c r="F49" s="7">
        <v>6</v>
      </c>
      <c r="G49" s="7">
        <v>4</v>
      </c>
      <c r="H49" s="7">
        <v>0</v>
      </c>
      <c r="I49" s="7">
        <v>5</v>
      </c>
    </row>
    <row r="50" ht="12.75">
      <c r="A50" s="3"/>
    </row>
    <row r="51" ht="12.75">
      <c r="A51" s="3"/>
    </row>
    <row r="52" spans="1:9" ht="12.75">
      <c r="A52" s="3"/>
      <c r="B52" s="4" t="s">
        <v>20</v>
      </c>
      <c r="C52" s="10">
        <f aca="true" t="shared" si="5" ref="C52:H52">C49+C46+C43+C36+C29+C22+C15+C8</f>
        <v>32</v>
      </c>
      <c r="D52" s="10">
        <f t="shared" si="5"/>
        <v>20</v>
      </c>
      <c r="E52" s="10">
        <f t="shared" si="5"/>
        <v>50</v>
      </c>
      <c r="F52" s="10">
        <f>F49+F46+F43+F36+F29+F22+F15+F8</f>
        <v>28</v>
      </c>
      <c r="G52" s="10">
        <f t="shared" si="5"/>
        <v>17</v>
      </c>
      <c r="H52" s="10">
        <f t="shared" si="5"/>
        <v>16</v>
      </c>
      <c r="I52" s="10">
        <f>I49+I46+I43+I36+I29+I22+I15+I8</f>
        <v>47</v>
      </c>
    </row>
  </sheetData>
  <sheetProtection/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5"/>
  <sheetViews>
    <sheetView zoomScalePageLayoutView="0" workbookViewId="0" topLeftCell="A179">
      <selection activeCell="I202" sqref="I202"/>
    </sheetView>
  </sheetViews>
  <sheetFormatPr defaultColWidth="9.140625" defaultRowHeight="12.75"/>
  <cols>
    <col min="1" max="1" width="3.00390625" style="0" customWidth="1"/>
    <col min="2" max="2" width="14.00390625" style="0" customWidth="1"/>
    <col min="3" max="3" width="10.421875" style="2" customWidth="1"/>
    <col min="4" max="4" width="13.421875" style="2" bestFit="1" customWidth="1"/>
    <col min="5" max="5" width="10.57421875" style="2" customWidth="1"/>
    <col min="6" max="6" width="12.28125" style="2" customWidth="1"/>
    <col min="7" max="7" width="9.421875" style="2" bestFit="1" customWidth="1"/>
    <col min="8" max="8" width="12.140625" style="2" bestFit="1" customWidth="1"/>
    <col min="9" max="9" width="13.8515625" style="2" customWidth="1"/>
  </cols>
  <sheetData>
    <row r="1" spans="1:7" ht="12.75">
      <c r="A1" s="1" t="s">
        <v>72</v>
      </c>
      <c r="D1" s="3" t="s">
        <v>79</v>
      </c>
      <c r="G1" s="44" t="str">
        <f>'Boys U11'!G2</f>
        <v>13th January 2019</v>
      </c>
    </row>
    <row r="2" spans="1:8" ht="12.75">
      <c r="A2" s="1"/>
      <c r="G2" s="3"/>
      <c r="H2" s="3"/>
    </row>
    <row r="3" ht="12.75">
      <c r="C3" s="96"/>
    </row>
    <row r="4" spans="1:9" ht="12.75">
      <c r="A4" s="2"/>
      <c r="B4" s="4" t="s">
        <v>32</v>
      </c>
      <c r="C4" s="3" t="s">
        <v>1</v>
      </c>
      <c r="D4" s="3" t="s">
        <v>2</v>
      </c>
      <c r="E4" s="3" t="s">
        <v>3</v>
      </c>
      <c r="F4" s="93" t="str">
        <f>'Boys U11'!F5</f>
        <v>Oxford</v>
      </c>
      <c r="G4" s="3" t="s">
        <v>4</v>
      </c>
      <c r="H4" s="3" t="s">
        <v>22</v>
      </c>
      <c r="I4" s="3" t="s">
        <v>5</v>
      </c>
    </row>
    <row r="5" spans="1:2" ht="12.75">
      <c r="A5" s="3">
        <v>1</v>
      </c>
      <c r="B5" s="4" t="s">
        <v>24</v>
      </c>
    </row>
    <row r="6" spans="1:9" ht="12.75">
      <c r="A6" s="3"/>
      <c r="B6" t="s">
        <v>10</v>
      </c>
      <c r="C6" s="14" t="s">
        <v>50</v>
      </c>
      <c r="D6" s="14" t="s">
        <v>50</v>
      </c>
      <c r="E6" s="14" t="s">
        <v>50</v>
      </c>
      <c r="F6" s="14" t="s">
        <v>50</v>
      </c>
      <c r="G6" s="14" t="s">
        <v>50</v>
      </c>
      <c r="H6" s="14" t="s">
        <v>50</v>
      </c>
      <c r="I6" s="14" t="s">
        <v>50</v>
      </c>
    </row>
    <row r="7" spans="1:9" ht="12.75">
      <c r="A7" s="3"/>
      <c r="B7" t="s">
        <v>7</v>
      </c>
      <c r="C7" s="87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</row>
    <row r="8" spans="1:9" ht="12.75">
      <c r="A8" s="3"/>
      <c r="B8" s="12" t="s">
        <v>8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</row>
    <row r="9" spans="1:9" ht="12.75">
      <c r="A9" s="3"/>
      <c r="B9" t="s">
        <v>11</v>
      </c>
      <c r="C9" s="14" t="s">
        <v>50</v>
      </c>
      <c r="D9" s="14" t="s">
        <v>50</v>
      </c>
      <c r="E9" s="14" t="s">
        <v>50</v>
      </c>
      <c r="F9" s="14" t="s">
        <v>50</v>
      </c>
      <c r="G9" s="14" t="s">
        <v>50</v>
      </c>
      <c r="H9" s="14" t="s">
        <v>50</v>
      </c>
      <c r="I9" s="14" t="s">
        <v>50</v>
      </c>
    </row>
    <row r="10" spans="1:9" ht="12.75">
      <c r="A10" s="3"/>
      <c r="B10" t="s">
        <v>7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</row>
    <row r="11" spans="1:9" ht="12" customHeight="1">
      <c r="A11" s="3"/>
      <c r="B11" s="12" t="s">
        <v>8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</row>
    <row r="12" spans="1:9" ht="12.75">
      <c r="A12" s="3"/>
      <c r="B12" s="36" t="s">
        <v>33</v>
      </c>
      <c r="C12" s="2" t="s">
        <v>50</v>
      </c>
      <c r="D12" s="2" t="s">
        <v>50</v>
      </c>
      <c r="E12" s="2" t="s">
        <v>50</v>
      </c>
      <c r="F12" s="2" t="s">
        <v>50</v>
      </c>
      <c r="G12" s="2" t="s">
        <v>50</v>
      </c>
      <c r="H12" s="2" t="s">
        <v>50</v>
      </c>
      <c r="I12" s="2" t="s">
        <v>50</v>
      </c>
    </row>
    <row r="13" spans="1:9" ht="12.75">
      <c r="A13" s="3"/>
      <c r="B13" s="36" t="s">
        <v>7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</row>
    <row r="14" spans="1:9" ht="12.75">
      <c r="A14" s="3"/>
      <c r="B14" s="12" t="s">
        <v>8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</row>
    <row r="15" spans="1:9" ht="12.75">
      <c r="A15" s="3"/>
      <c r="B15" s="36" t="s">
        <v>34</v>
      </c>
      <c r="C15" s="14" t="s">
        <v>50</v>
      </c>
      <c r="D15" s="14" t="s">
        <v>50</v>
      </c>
      <c r="E15" s="14" t="s">
        <v>50</v>
      </c>
      <c r="F15" s="14" t="s">
        <v>50</v>
      </c>
      <c r="G15" s="14" t="s">
        <v>50</v>
      </c>
      <c r="H15" s="14" t="s">
        <v>50</v>
      </c>
      <c r="I15" s="14" t="s">
        <v>50</v>
      </c>
    </row>
    <row r="16" spans="1:9" ht="12.75">
      <c r="A16" s="3"/>
      <c r="B16" s="36" t="s">
        <v>7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</row>
    <row r="17" spans="1:9" ht="12.75">
      <c r="A17" s="3"/>
      <c r="B17" s="12" t="s">
        <v>8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</row>
    <row r="18" spans="1:9" ht="12.75">
      <c r="A18" s="3"/>
      <c r="B18" s="36" t="s">
        <v>63</v>
      </c>
      <c r="C18" s="2" t="s">
        <v>50</v>
      </c>
      <c r="D18" s="2" t="s">
        <v>50</v>
      </c>
      <c r="E18" s="2" t="s">
        <v>50</v>
      </c>
      <c r="F18" s="2" t="s">
        <v>50</v>
      </c>
      <c r="G18" s="2" t="s">
        <v>50</v>
      </c>
      <c r="H18" s="2" t="s">
        <v>50</v>
      </c>
      <c r="I18" s="2" t="s">
        <v>50</v>
      </c>
    </row>
    <row r="19" spans="1:9" ht="12.75">
      <c r="A19" s="3"/>
      <c r="B19" s="36" t="s">
        <v>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</row>
    <row r="20" spans="1:9" ht="12.75">
      <c r="A20" s="3"/>
      <c r="B20" s="12" t="s">
        <v>8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</row>
    <row r="21" spans="1:9" ht="12.75">
      <c r="A21" s="3"/>
      <c r="B21" s="36" t="s">
        <v>64</v>
      </c>
      <c r="C21" s="14" t="s">
        <v>50</v>
      </c>
      <c r="D21" s="14" t="s">
        <v>50</v>
      </c>
      <c r="E21" s="14" t="s">
        <v>50</v>
      </c>
      <c r="F21" s="14" t="s">
        <v>50</v>
      </c>
      <c r="G21" s="14" t="s">
        <v>50</v>
      </c>
      <c r="H21" s="14" t="s">
        <v>50</v>
      </c>
      <c r="I21" s="14" t="s">
        <v>50</v>
      </c>
    </row>
    <row r="22" spans="1:9" ht="12.75">
      <c r="A22" s="3"/>
      <c r="B22" s="36" t="s">
        <v>7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</row>
    <row r="23" spans="1:9" ht="12.75">
      <c r="A23" s="3"/>
      <c r="B23" s="12" t="s">
        <v>8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</row>
    <row r="24" spans="1:9" ht="12.75">
      <c r="A24" s="3"/>
      <c r="B24" s="36" t="s">
        <v>65</v>
      </c>
      <c r="C24" s="2" t="s">
        <v>50</v>
      </c>
      <c r="D24" s="2" t="s">
        <v>50</v>
      </c>
      <c r="E24" s="2" t="s">
        <v>50</v>
      </c>
      <c r="F24" s="2" t="s">
        <v>50</v>
      </c>
      <c r="G24" s="2" t="s">
        <v>50</v>
      </c>
      <c r="H24" s="2" t="s">
        <v>50</v>
      </c>
      <c r="I24" s="2" t="s">
        <v>50</v>
      </c>
    </row>
    <row r="25" spans="1:9" ht="12.75">
      <c r="A25" s="3"/>
      <c r="B25" s="36" t="s">
        <v>7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</row>
    <row r="26" spans="1:9" ht="12.75">
      <c r="A26" s="3"/>
      <c r="B26" s="12" t="s">
        <v>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</row>
    <row r="27" spans="1:9" ht="12.75">
      <c r="A27" s="3"/>
      <c r="B27" s="36" t="s">
        <v>66</v>
      </c>
      <c r="C27" s="14" t="s">
        <v>50</v>
      </c>
      <c r="D27" s="14" t="s">
        <v>50</v>
      </c>
      <c r="E27" s="14" t="s">
        <v>50</v>
      </c>
      <c r="F27" s="14" t="s">
        <v>50</v>
      </c>
      <c r="G27" s="14" t="s">
        <v>50</v>
      </c>
      <c r="H27" s="14" t="s">
        <v>50</v>
      </c>
      <c r="I27" s="14" t="s">
        <v>50</v>
      </c>
    </row>
    <row r="28" spans="1:9" ht="12.75">
      <c r="A28" s="3"/>
      <c r="B28" s="36" t="s">
        <v>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</row>
    <row r="29" spans="1:9" ht="12.75">
      <c r="A29" s="3"/>
      <c r="B29" s="12" t="s">
        <v>8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</row>
    <row r="30" spans="1:9" ht="12.75">
      <c r="A30" s="3"/>
      <c r="B30" s="36" t="s">
        <v>67</v>
      </c>
      <c r="C30" s="2" t="s">
        <v>50</v>
      </c>
      <c r="D30" s="2" t="s">
        <v>50</v>
      </c>
      <c r="E30" s="2" t="s">
        <v>50</v>
      </c>
      <c r="F30" s="2" t="s">
        <v>50</v>
      </c>
      <c r="G30" s="2" t="s">
        <v>50</v>
      </c>
      <c r="H30" s="2" t="s">
        <v>50</v>
      </c>
      <c r="I30" s="2" t="s">
        <v>50</v>
      </c>
    </row>
    <row r="31" spans="1:9" ht="12.75">
      <c r="A31" s="3"/>
      <c r="B31" s="36" t="s">
        <v>7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</row>
    <row r="32" spans="1:9" ht="12.75">
      <c r="A32" s="3"/>
      <c r="B32" s="12" t="s">
        <v>8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</row>
    <row r="33" spans="1:9" ht="12.75">
      <c r="A33" s="3"/>
      <c r="B33" s="36" t="s">
        <v>68</v>
      </c>
      <c r="C33" s="14" t="s">
        <v>50</v>
      </c>
      <c r="D33" s="14" t="s">
        <v>50</v>
      </c>
      <c r="E33" s="14" t="s">
        <v>50</v>
      </c>
      <c r="F33" s="14" t="s">
        <v>50</v>
      </c>
      <c r="G33" s="14" t="s">
        <v>50</v>
      </c>
      <c r="H33" s="14" t="s">
        <v>50</v>
      </c>
      <c r="I33" s="14" t="s">
        <v>50</v>
      </c>
    </row>
    <row r="34" spans="1:9" ht="12.75">
      <c r="A34" s="3"/>
      <c r="B34" s="36" t="s">
        <v>7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</row>
    <row r="35" spans="1:9" ht="12.75">
      <c r="A35" s="3"/>
      <c r="B35" s="12" t="s">
        <v>8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</row>
    <row r="36" ht="12.75">
      <c r="A36" s="3"/>
    </row>
    <row r="37" spans="1:9" ht="12.75">
      <c r="A37" s="3">
        <v>2</v>
      </c>
      <c r="B37" s="4" t="s">
        <v>30</v>
      </c>
      <c r="C37" s="3" t="s">
        <v>1</v>
      </c>
      <c r="D37" s="3" t="s">
        <v>2</v>
      </c>
      <c r="E37" s="3" t="s">
        <v>3</v>
      </c>
      <c r="F37" s="93" t="str">
        <f>F4</f>
        <v>Oxford</v>
      </c>
      <c r="G37" s="3" t="s">
        <v>4</v>
      </c>
      <c r="H37" s="3" t="s">
        <v>22</v>
      </c>
      <c r="I37" s="3" t="s">
        <v>5</v>
      </c>
    </row>
    <row r="38" spans="1:9" ht="12.75">
      <c r="A38" s="3"/>
      <c r="B38" t="s">
        <v>10</v>
      </c>
      <c r="C38" s="2" t="s">
        <v>50</v>
      </c>
      <c r="D38" s="2" t="s">
        <v>50</v>
      </c>
      <c r="E38" s="2" t="s">
        <v>50</v>
      </c>
      <c r="F38" s="2" t="s">
        <v>50</v>
      </c>
      <c r="G38" s="2" t="s">
        <v>50</v>
      </c>
      <c r="H38" s="2" t="s">
        <v>50</v>
      </c>
      <c r="I38" s="2" t="s">
        <v>50</v>
      </c>
    </row>
    <row r="39" spans="1:9" ht="12.75">
      <c r="A39" s="3"/>
      <c r="B39" t="s">
        <v>16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</row>
    <row r="40" spans="1:9" ht="12.75">
      <c r="A40" s="3"/>
      <c r="B40" s="12" t="s">
        <v>8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</row>
    <row r="41" spans="1:9" ht="12.75">
      <c r="A41" s="3"/>
      <c r="B41" t="s">
        <v>11</v>
      </c>
      <c r="C41" s="2" t="s">
        <v>50</v>
      </c>
      <c r="D41" s="2" t="s">
        <v>50</v>
      </c>
      <c r="E41" s="2" t="s">
        <v>50</v>
      </c>
      <c r="F41" s="2" t="s">
        <v>50</v>
      </c>
      <c r="G41" s="2" t="s">
        <v>50</v>
      </c>
      <c r="H41" s="2" t="s">
        <v>50</v>
      </c>
      <c r="I41" s="2" t="s">
        <v>50</v>
      </c>
    </row>
    <row r="42" spans="1:9" ht="12.75">
      <c r="A42" s="3"/>
      <c r="B42" t="s">
        <v>16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</row>
    <row r="43" spans="1:9" ht="12.75">
      <c r="A43" s="3"/>
      <c r="B43" s="12" t="s">
        <v>8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</row>
    <row r="44" spans="1:9" ht="12.75">
      <c r="A44" s="3"/>
      <c r="B44" t="s">
        <v>33</v>
      </c>
      <c r="C44" s="2" t="s">
        <v>50</v>
      </c>
      <c r="D44" s="2" t="s">
        <v>50</v>
      </c>
      <c r="E44" s="2" t="s">
        <v>50</v>
      </c>
      <c r="F44" s="2" t="s">
        <v>50</v>
      </c>
      <c r="G44" s="2" t="s">
        <v>50</v>
      </c>
      <c r="H44" s="2" t="s">
        <v>50</v>
      </c>
      <c r="I44" s="2" t="s">
        <v>50</v>
      </c>
    </row>
    <row r="45" spans="1:9" ht="12.75">
      <c r="A45" s="3"/>
      <c r="B45" t="s">
        <v>16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</row>
    <row r="46" spans="1:9" ht="12.75">
      <c r="A46" s="3"/>
      <c r="B46" s="12" t="s">
        <v>8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</row>
    <row r="47" spans="1:9" ht="12.75">
      <c r="A47" s="3"/>
      <c r="B47" t="s">
        <v>34</v>
      </c>
      <c r="C47" s="2" t="s">
        <v>50</v>
      </c>
      <c r="D47" s="2" t="s">
        <v>50</v>
      </c>
      <c r="E47" s="2" t="s">
        <v>50</v>
      </c>
      <c r="F47" s="2" t="s">
        <v>50</v>
      </c>
      <c r="G47" s="2" t="s">
        <v>50</v>
      </c>
      <c r="H47" s="2" t="s">
        <v>50</v>
      </c>
      <c r="I47" s="2" t="s">
        <v>50</v>
      </c>
    </row>
    <row r="48" spans="1:9" ht="12.75">
      <c r="A48" s="3"/>
      <c r="B48" t="s">
        <v>16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</row>
    <row r="49" spans="1:9" ht="12.75">
      <c r="A49" s="3"/>
      <c r="B49" s="12" t="s">
        <v>8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</row>
    <row r="50" spans="1:9" ht="12.75">
      <c r="A50" s="3"/>
      <c r="B50" t="s">
        <v>63</v>
      </c>
      <c r="C50" s="2" t="s">
        <v>50</v>
      </c>
      <c r="D50" s="2" t="s">
        <v>50</v>
      </c>
      <c r="E50" s="2" t="s">
        <v>50</v>
      </c>
      <c r="F50" s="2" t="s">
        <v>50</v>
      </c>
      <c r="G50" s="2" t="s">
        <v>50</v>
      </c>
      <c r="H50" s="2" t="s">
        <v>50</v>
      </c>
      <c r="I50" s="2" t="s">
        <v>50</v>
      </c>
    </row>
    <row r="51" spans="1:9" ht="12.75">
      <c r="A51" s="3"/>
      <c r="B51" t="s">
        <v>16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</row>
    <row r="52" spans="1:9" ht="12.75">
      <c r="A52" s="3"/>
      <c r="B52" s="12" t="s">
        <v>8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ht="12.75">
      <c r="A53" s="3"/>
      <c r="B53" t="s">
        <v>64</v>
      </c>
      <c r="C53" s="2" t="s">
        <v>50</v>
      </c>
      <c r="D53" s="2" t="s">
        <v>50</v>
      </c>
      <c r="E53" s="2" t="s">
        <v>50</v>
      </c>
      <c r="F53" s="2" t="s">
        <v>50</v>
      </c>
      <c r="G53" s="2" t="s">
        <v>50</v>
      </c>
      <c r="H53" s="2" t="s">
        <v>50</v>
      </c>
      <c r="I53" s="2" t="s">
        <v>50</v>
      </c>
    </row>
    <row r="54" spans="1:9" ht="12.75">
      <c r="A54" s="3"/>
      <c r="B54" t="s">
        <v>16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</row>
    <row r="55" spans="1:9" ht="12.75">
      <c r="A55" s="3"/>
      <c r="B55" s="12" t="s">
        <v>8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</row>
    <row r="56" spans="1:9" ht="12.75">
      <c r="A56" s="3"/>
      <c r="B56" t="s">
        <v>65</v>
      </c>
      <c r="C56" s="2" t="s">
        <v>50</v>
      </c>
      <c r="D56" s="2" t="s">
        <v>50</v>
      </c>
      <c r="E56" s="2" t="s">
        <v>50</v>
      </c>
      <c r="F56" s="2" t="s">
        <v>50</v>
      </c>
      <c r="G56" s="2" t="s">
        <v>50</v>
      </c>
      <c r="H56" s="2" t="s">
        <v>50</v>
      </c>
      <c r="I56" s="2" t="s">
        <v>50</v>
      </c>
    </row>
    <row r="57" spans="1:9" ht="12.75">
      <c r="A57" s="3"/>
      <c r="B57" t="s">
        <v>16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</row>
    <row r="58" spans="1:9" ht="12.75">
      <c r="A58" s="3"/>
      <c r="B58" s="12" t="s">
        <v>8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</row>
    <row r="59" spans="1:9" ht="12.75">
      <c r="A59" s="3"/>
      <c r="B59" t="s">
        <v>66</v>
      </c>
      <c r="C59" s="2" t="s">
        <v>50</v>
      </c>
      <c r="D59" s="2" t="s">
        <v>50</v>
      </c>
      <c r="E59" s="2" t="s">
        <v>50</v>
      </c>
      <c r="F59" s="2" t="s">
        <v>50</v>
      </c>
      <c r="G59" s="2" t="s">
        <v>50</v>
      </c>
      <c r="H59" s="2" t="s">
        <v>50</v>
      </c>
      <c r="I59" s="2" t="s">
        <v>50</v>
      </c>
    </row>
    <row r="60" spans="1:9" ht="12.75">
      <c r="A60" s="3"/>
      <c r="B60" t="s">
        <v>16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</row>
    <row r="61" spans="1:9" ht="12.75">
      <c r="A61" s="3"/>
      <c r="B61" s="12" t="s">
        <v>8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</row>
    <row r="62" spans="1:9" ht="12.75">
      <c r="A62" s="3"/>
      <c r="B62" t="s">
        <v>67</v>
      </c>
      <c r="C62" s="2" t="s">
        <v>50</v>
      </c>
      <c r="D62" s="2" t="s">
        <v>50</v>
      </c>
      <c r="E62" s="2" t="s">
        <v>50</v>
      </c>
      <c r="F62" s="2" t="s">
        <v>50</v>
      </c>
      <c r="G62" s="2" t="s">
        <v>50</v>
      </c>
      <c r="H62" s="2" t="s">
        <v>50</v>
      </c>
      <c r="I62" s="2" t="s">
        <v>50</v>
      </c>
    </row>
    <row r="63" spans="1:9" ht="12.75">
      <c r="A63" s="3"/>
      <c r="B63" t="s">
        <v>16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</row>
    <row r="64" spans="1:9" ht="12.75">
      <c r="A64" s="3"/>
      <c r="B64" s="12" t="s">
        <v>8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</row>
    <row r="65" spans="1:9" ht="12.75">
      <c r="A65" s="3"/>
      <c r="B65" t="s">
        <v>68</v>
      </c>
      <c r="C65" s="2" t="s">
        <v>50</v>
      </c>
      <c r="D65" s="2" t="s">
        <v>50</v>
      </c>
      <c r="E65" s="2" t="s">
        <v>50</v>
      </c>
      <c r="F65" s="2" t="s">
        <v>50</v>
      </c>
      <c r="G65" s="2" t="s">
        <v>50</v>
      </c>
      <c r="H65" s="2" t="s">
        <v>50</v>
      </c>
      <c r="I65" s="2" t="s">
        <v>50</v>
      </c>
    </row>
    <row r="66" spans="1:9" ht="12.75">
      <c r="A66" s="3"/>
      <c r="B66" t="s">
        <v>16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</row>
    <row r="67" spans="1:9" ht="12.75">
      <c r="A67" s="3"/>
      <c r="B67" s="12" t="s">
        <v>8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</row>
    <row r="68" spans="1:9" ht="12.75">
      <c r="A68" s="3"/>
      <c r="B68" s="6"/>
      <c r="C68" s="13"/>
      <c r="D68" s="13"/>
      <c r="E68" s="13"/>
      <c r="F68" s="13"/>
      <c r="G68" s="13"/>
      <c r="H68" s="13"/>
      <c r="I68" s="13"/>
    </row>
    <row r="69" spans="1:9" ht="12.75">
      <c r="A69" s="3">
        <v>3</v>
      </c>
      <c r="B69" s="4" t="s">
        <v>25</v>
      </c>
      <c r="C69" s="3" t="s">
        <v>1</v>
      </c>
      <c r="D69" s="3" t="s">
        <v>2</v>
      </c>
      <c r="E69" s="3" t="s">
        <v>3</v>
      </c>
      <c r="F69" s="93" t="str">
        <f>F4</f>
        <v>Oxford</v>
      </c>
      <c r="G69" s="3" t="s">
        <v>4</v>
      </c>
      <c r="H69" s="3" t="s">
        <v>22</v>
      </c>
      <c r="I69" s="3" t="s">
        <v>5</v>
      </c>
    </row>
    <row r="70" spans="1:9" ht="12.75">
      <c r="A70" s="3"/>
      <c r="B70" t="s">
        <v>10</v>
      </c>
      <c r="C70" s="2" t="s">
        <v>50</v>
      </c>
      <c r="D70" s="2" t="s">
        <v>50</v>
      </c>
      <c r="E70" s="2" t="s">
        <v>50</v>
      </c>
      <c r="F70" s="2" t="s">
        <v>50</v>
      </c>
      <c r="G70" s="2" t="s">
        <v>50</v>
      </c>
      <c r="H70" s="2" t="s">
        <v>50</v>
      </c>
      <c r="I70" s="89" t="s">
        <v>50</v>
      </c>
    </row>
    <row r="71" spans="1:9" ht="12.75">
      <c r="A71" s="3"/>
      <c r="B71" t="s">
        <v>7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2">
        <v>0</v>
      </c>
    </row>
    <row r="72" spans="1:9" ht="12.75">
      <c r="A72" s="3"/>
      <c r="B72" s="12" t="s">
        <v>8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</row>
    <row r="73" spans="1:9" ht="12.75">
      <c r="A73" s="3"/>
      <c r="B73" t="s">
        <v>11</v>
      </c>
      <c r="C73" s="2" t="s">
        <v>50</v>
      </c>
      <c r="D73" s="2" t="s">
        <v>50</v>
      </c>
      <c r="E73" s="2" t="s">
        <v>50</v>
      </c>
      <c r="F73" s="2" t="s">
        <v>50</v>
      </c>
      <c r="G73" s="2" t="s">
        <v>50</v>
      </c>
      <c r="H73" s="2" t="s">
        <v>50</v>
      </c>
      <c r="I73" s="2" t="s">
        <v>50</v>
      </c>
    </row>
    <row r="74" spans="1:9" ht="12.75">
      <c r="A74" s="3"/>
      <c r="B74" t="s">
        <v>7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</row>
    <row r="75" spans="1:9" ht="12.75">
      <c r="A75" s="3"/>
      <c r="B75" s="12" t="s">
        <v>8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</row>
    <row r="76" spans="1:9" ht="12.75">
      <c r="A76" s="3"/>
      <c r="B76" t="s">
        <v>33</v>
      </c>
      <c r="C76" s="2" t="s">
        <v>50</v>
      </c>
      <c r="D76" s="2" t="s">
        <v>50</v>
      </c>
      <c r="E76" s="2" t="s">
        <v>50</v>
      </c>
      <c r="F76" s="2" t="s">
        <v>50</v>
      </c>
      <c r="G76" s="2" t="s">
        <v>50</v>
      </c>
      <c r="H76" s="2" t="s">
        <v>50</v>
      </c>
      <c r="I76" s="2" t="s">
        <v>50</v>
      </c>
    </row>
    <row r="77" spans="1:9" ht="12.75">
      <c r="A77" s="3"/>
      <c r="B77" t="s">
        <v>7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</row>
    <row r="78" spans="1:9" ht="12.75">
      <c r="A78" s="3"/>
      <c r="B78" s="12" t="s">
        <v>8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</row>
    <row r="79" spans="1:9" ht="12.75">
      <c r="A79" s="3"/>
      <c r="B79" t="s">
        <v>34</v>
      </c>
      <c r="C79" s="2" t="s">
        <v>50</v>
      </c>
      <c r="D79" s="2" t="s">
        <v>50</v>
      </c>
      <c r="E79" s="2" t="s">
        <v>50</v>
      </c>
      <c r="F79" s="2" t="s">
        <v>50</v>
      </c>
      <c r="G79" s="2" t="s">
        <v>50</v>
      </c>
      <c r="H79" s="2" t="s">
        <v>50</v>
      </c>
      <c r="I79" s="2" t="s">
        <v>50</v>
      </c>
    </row>
    <row r="80" spans="1:9" ht="12.75">
      <c r="A80" s="3"/>
      <c r="B80" t="s">
        <v>7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</row>
    <row r="81" spans="1:9" ht="12.75">
      <c r="A81" s="3"/>
      <c r="B81" s="12" t="s">
        <v>8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</row>
    <row r="82" spans="1:9" ht="12.75">
      <c r="A82" s="3"/>
      <c r="B82" t="s">
        <v>63</v>
      </c>
      <c r="C82" s="2" t="s">
        <v>50</v>
      </c>
      <c r="D82" s="2" t="s">
        <v>50</v>
      </c>
      <c r="E82" s="2" t="s">
        <v>50</v>
      </c>
      <c r="F82" s="2" t="s">
        <v>50</v>
      </c>
      <c r="G82" s="2" t="s">
        <v>50</v>
      </c>
      <c r="H82" s="2" t="s">
        <v>50</v>
      </c>
      <c r="I82" s="2" t="s">
        <v>50</v>
      </c>
    </row>
    <row r="83" spans="1:9" ht="12.75">
      <c r="A83" s="3"/>
      <c r="B83" t="s">
        <v>7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</row>
    <row r="84" spans="1:9" ht="12.75">
      <c r="A84" s="3"/>
      <c r="B84" s="12" t="s">
        <v>8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</row>
    <row r="85" spans="1:9" ht="12.75">
      <c r="A85" s="3"/>
      <c r="B85" t="s">
        <v>64</v>
      </c>
      <c r="C85" s="2" t="s">
        <v>50</v>
      </c>
      <c r="D85" s="2" t="s">
        <v>50</v>
      </c>
      <c r="E85" s="2" t="s">
        <v>50</v>
      </c>
      <c r="F85" s="2" t="s">
        <v>50</v>
      </c>
      <c r="G85" s="2" t="s">
        <v>50</v>
      </c>
      <c r="H85" s="2" t="s">
        <v>50</v>
      </c>
      <c r="I85" s="2" t="s">
        <v>50</v>
      </c>
    </row>
    <row r="86" spans="1:9" ht="12.75">
      <c r="A86" s="3"/>
      <c r="B86" t="s">
        <v>7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</row>
    <row r="87" spans="1:9" ht="12.75">
      <c r="A87" s="3"/>
      <c r="B87" s="12" t="s">
        <v>8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</row>
    <row r="88" spans="1:9" ht="12.75">
      <c r="A88" s="3"/>
      <c r="B88" t="s">
        <v>65</v>
      </c>
      <c r="C88" s="2" t="s">
        <v>50</v>
      </c>
      <c r="D88" s="2" t="s">
        <v>50</v>
      </c>
      <c r="E88" s="2" t="s">
        <v>50</v>
      </c>
      <c r="F88" s="2" t="s">
        <v>50</v>
      </c>
      <c r="G88" s="2" t="s">
        <v>50</v>
      </c>
      <c r="H88" s="2" t="s">
        <v>50</v>
      </c>
      <c r="I88" s="2" t="s">
        <v>50</v>
      </c>
    </row>
    <row r="89" spans="1:9" ht="12.75">
      <c r="A89" s="3"/>
      <c r="B89" t="s">
        <v>7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</row>
    <row r="90" spans="1:9" ht="12.75">
      <c r="A90" s="3"/>
      <c r="B90" s="12" t="s">
        <v>8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</row>
    <row r="91" spans="1:9" ht="12.75">
      <c r="A91" s="3"/>
      <c r="B91" t="s">
        <v>66</v>
      </c>
      <c r="C91" s="2" t="s">
        <v>50</v>
      </c>
      <c r="D91" s="2" t="s">
        <v>50</v>
      </c>
      <c r="E91" s="2" t="s">
        <v>50</v>
      </c>
      <c r="F91" s="2" t="s">
        <v>50</v>
      </c>
      <c r="G91" s="2" t="s">
        <v>50</v>
      </c>
      <c r="H91" s="2" t="s">
        <v>50</v>
      </c>
      <c r="I91" s="2" t="s">
        <v>50</v>
      </c>
    </row>
    <row r="92" spans="1:9" ht="12.75">
      <c r="A92" s="3"/>
      <c r="B92" t="s">
        <v>7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</row>
    <row r="93" spans="1:9" ht="12.75">
      <c r="A93" s="3"/>
      <c r="B93" s="12" t="s">
        <v>8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</row>
    <row r="94" spans="1:9" ht="12.75">
      <c r="A94" s="3"/>
      <c r="B94" t="s">
        <v>67</v>
      </c>
      <c r="C94" s="2" t="s">
        <v>50</v>
      </c>
      <c r="D94" s="2" t="s">
        <v>50</v>
      </c>
      <c r="E94" s="2" t="s">
        <v>50</v>
      </c>
      <c r="F94" s="2" t="s">
        <v>50</v>
      </c>
      <c r="G94" s="2" t="s">
        <v>50</v>
      </c>
      <c r="H94" s="2" t="s">
        <v>50</v>
      </c>
      <c r="I94" s="2" t="s">
        <v>50</v>
      </c>
    </row>
    <row r="95" spans="1:9" ht="12.75">
      <c r="A95" s="3"/>
      <c r="B95" t="s">
        <v>7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</row>
    <row r="96" spans="1:9" ht="12.75">
      <c r="A96" s="3"/>
      <c r="B96" s="12" t="s">
        <v>8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</row>
    <row r="97" spans="1:9" ht="12.75">
      <c r="A97" s="3"/>
      <c r="B97" t="s">
        <v>68</v>
      </c>
      <c r="C97" s="2" t="s">
        <v>50</v>
      </c>
      <c r="D97" s="2" t="s">
        <v>50</v>
      </c>
      <c r="E97" s="2" t="s">
        <v>50</v>
      </c>
      <c r="F97" s="2" t="s">
        <v>50</v>
      </c>
      <c r="G97" s="2" t="s">
        <v>50</v>
      </c>
      <c r="H97" s="2" t="s">
        <v>50</v>
      </c>
      <c r="I97" s="2" t="s">
        <v>50</v>
      </c>
    </row>
    <row r="98" spans="1:9" ht="12.75">
      <c r="A98" s="3"/>
      <c r="B98" t="s">
        <v>7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</row>
    <row r="99" spans="1:9" ht="12.75">
      <c r="A99" s="3"/>
      <c r="B99" s="12" t="s">
        <v>8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</row>
    <row r="100" spans="1:9" ht="12.75">
      <c r="A100" s="3"/>
      <c r="B100" s="6"/>
      <c r="C100" s="13"/>
      <c r="D100" s="13"/>
      <c r="E100" s="13"/>
      <c r="F100" s="13"/>
      <c r="G100" s="13"/>
      <c r="H100" s="13"/>
      <c r="I100" s="13"/>
    </row>
    <row r="101" spans="1:9" ht="12.75">
      <c r="A101" s="3">
        <v>4</v>
      </c>
      <c r="B101" s="4" t="s">
        <v>71</v>
      </c>
      <c r="C101" s="3" t="s">
        <v>1</v>
      </c>
      <c r="D101" s="3" t="s">
        <v>2</v>
      </c>
      <c r="E101" s="3" t="s">
        <v>3</v>
      </c>
      <c r="F101" s="93" t="str">
        <f>F69</f>
        <v>Oxford</v>
      </c>
      <c r="G101" s="3" t="s">
        <v>4</v>
      </c>
      <c r="H101" s="3" t="s">
        <v>22</v>
      </c>
      <c r="I101" s="3" t="s">
        <v>5</v>
      </c>
    </row>
    <row r="102" spans="1:9" ht="12.75">
      <c r="A102" s="3"/>
      <c r="B102" t="s">
        <v>10</v>
      </c>
      <c r="C102" s="2" t="s">
        <v>50</v>
      </c>
      <c r="D102" s="2" t="s">
        <v>50</v>
      </c>
      <c r="E102" s="2" t="s">
        <v>50</v>
      </c>
      <c r="F102" s="2" t="s">
        <v>50</v>
      </c>
      <c r="G102" s="2" t="s">
        <v>50</v>
      </c>
      <c r="H102" s="2" t="s">
        <v>50</v>
      </c>
      <c r="I102" s="2" t="s">
        <v>50</v>
      </c>
    </row>
    <row r="103" spans="1:9" ht="12.75">
      <c r="A103" s="3"/>
      <c r="B103" t="s">
        <v>16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</row>
    <row r="104" spans="1:9" ht="12.75">
      <c r="A104" s="3"/>
      <c r="B104" s="12" t="s">
        <v>8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</row>
    <row r="105" spans="1:9" ht="12.75">
      <c r="A105" s="3"/>
      <c r="B105" t="s">
        <v>11</v>
      </c>
      <c r="C105" s="2" t="s">
        <v>50</v>
      </c>
      <c r="D105" s="2" t="s">
        <v>50</v>
      </c>
      <c r="E105" s="2" t="s">
        <v>50</v>
      </c>
      <c r="F105" s="2" t="s">
        <v>50</v>
      </c>
      <c r="G105" s="2" t="s">
        <v>50</v>
      </c>
      <c r="H105" s="2" t="s">
        <v>50</v>
      </c>
      <c r="I105" s="2" t="s">
        <v>50</v>
      </c>
    </row>
    <row r="106" spans="1:9" ht="12.75">
      <c r="A106" s="3"/>
      <c r="B106" t="s">
        <v>16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</row>
    <row r="107" spans="1:9" ht="12.75">
      <c r="A107" s="3"/>
      <c r="B107" s="12" t="s">
        <v>8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</row>
    <row r="108" spans="1:9" ht="12.75">
      <c r="A108" s="3"/>
      <c r="B108" t="s">
        <v>33</v>
      </c>
      <c r="C108" s="2" t="s">
        <v>50</v>
      </c>
      <c r="D108" s="2" t="s">
        <v>50</v>
      </c>
      <c r="E108" s="2" t="s">
        <v>50</v>
      </c>
      <c r="F108" s="2" t="s">
        <v>50</v>
      </c>
      <c r="G108" s="2" t="s">
        <v>50</v>
      </c>
      <c r="H108" s="2" t="s">
        <v>50</v>
      </c>
      <c r="I108" s="2" t="s">
        <v>50</v>
      </c>
    </row>
    <row r="109" spans="1:9" ht="12.75">
      <c r="A109" s="3"/>
      <c r="B109" t="s">
        <v>14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</row>
    <row r="110" spans="1:9" ht="12.75">
      <c r="A110" s="3"/>
      <c r="B110" s="12" t="s">
        <v>8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</row>
    <row r="111" spans="1:9" ht="12.75">
      <c r="A111" s="3"/>
      <c r="B111" t="s">
        <v>34</v>
      </c>
      <c r="C111" s="2" t="s">
        <v>50</v>
      </c>
      <c r="D111" s="2" t="s">
        <v>50</v>
      </c>
      <c r="E111" s="2" t="s">
        <v>50</v>
      </c>
      <c r="F111" s="2" t="s">
        <v>50</v>
      </c>
      <c r="G111" s="2" t="s">
        <v>50</v>
      </c>
      <c r="H111" s="2" t="s">
        <v>50</v>
      </c>
      <c r="I111" s="2" t="s">
        <v>50</v>
      </c>
    </row>
    <row r="112" spans="1:9" ht="12.75">
      <c r="A112" s="3"/>
      <c r="B112" t="s">
        <v>14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</row>
    <row r="113" spans="1:9" ht="12.75">
      <c r="A113" s="3"/>
      <c r="B113" s="12" t="s">
        <v>8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</row>
    <row r="114" spans="1:9" ht="12.75">
      <c r="A114" s="3"/>
      <c r="B114" t="s">
        <v>63</v>
      </c>
      <c r="C114" s="2" t="s">
        <v>50</v>
      </c>
      <c r="D114" s="2" t="s">
        <v>50</v>
      </c>
      <c r="E114" s="2" t="s">
        <v>50</v>
      </c>
      <c r="F114" s="2" t="s">
        <v>50</v>
      </c>
      <c r="G114" s="2" t="s">
        <v>50</v>
      </c>
      <c r="H114" s="2" t="s">
        <v>50</v>
      </c>
      <c r="I114" s="2" t="s">
        <v>50</v>
      </c>
    </row>
    <row r="115" spans="1:9" ht="12.75">
      <c r="A115" s="3"/>
      <c r="B115" t="s">
        <v>14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</row>
    <row r="116" spans="1:9" ht="12.75">
      <c r="A116" s="3"/>
      <c r="B116" s="12" t="s">
        <v>8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</row>
    <row r="117" spans="1:9" ht="12.75">
      <c r="A117" s="3"/>
      <c r="B117" t="s">
        <v>64</v>
      </c>
      <c r="C117" s="2" t="s">
        <v>50</v>
      </c>
      <c r="D117" s="2" t="s">
        <v>50</v>
      </c>
      <c r="E117" s="2" t="s">
        <v>50</v>
      </c>
      <c r="F117" s="2" t="s">
        <v>50</v>
      </c>
      <c r="G117" s="2" t="s">
        <v>50</v>
      </c>
      <c r="H117" s="2" t="s">
        <v>50</v>
      </c>
      <c r="I117" s="2" t="s">
        <v>50</v>
      </c>
    </row>
    <row r="118" spans="1:9" ht="12.75">
      <c r="A118" s="3"/>
      <c r="B118" t="s">
        <v>14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</row>
    <row r="119" spans="1:9" ht="12.75">
      <c r="A119" s="3"/>
      <c r="B119" s="12" t="s">
        <v>8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</row>
    <row r="120" spans="1:9" ht="12.75">
      <c r="A120" s="3"/>
      <c r="B120" t="s">
        <v>65</v>
      </c>
      <c r="C120" s="2" t="s">
        <v>50</v>
      </c>
      <c r="D120" s="2" t="s">
        <v>50</v>
      </c>
      <c r="E120" s="2" t="s">
        <v>50</v>
      </c>
      <c r="F120" s="2" t="s">
        <v>50</v>
      </c>
      <c r="G120" s="2" t="s">
        <v>50</v>
      </c>
      <c r="H120" s="2" t="s">
        <v>50</v>
      </c>
      <c r="I120" s="2" t="s">
        <v>50</v>
      </c>
    </row>
    <row r="121" spans="1:9" ht="12.75">
      <c r="A121" s="3"/>
      <c r="B121" t="s">
        <v>14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</row>
    <row r="122" spans="1:9" ht="12.75">
      <c r="A122" s="3"/>
      <c r="B122" s="12" t="s">
        <v>8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</row>
    <row r="123" spans="1:9" ht="12.75">
      <c r="A123" s="3"/>
      <c r="B123" t="s">
        <v>66</v>
      </c>
      <c r="C123" s="2" t="s">
        <v>50</v>
      </c>
      <c r="D123" s="2" t="s">
        <v>50</v>
      </c>
      <c r="E123" s="2" t="s">
        <v>50</v>
      </c>
      <c r="F123" s="2" t="s">
        <v>50</v>
      </c>
      <c r="G123" s="2" t="s">
        <v>50</v>
      </c>
      <c r="H123" s="2" t="s">
        <v>50</v>
      </c>
      <c r="I123" s="2" t="s">
        <v>50</v>
      </c>
    </row>
    <row r="124" spans="1:9" ht="12.75">
      <c r="A124" s="3"/>
      <c r="B124" t="s">
        <v>14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</row>
    <row r="125" spans="1:9" ht="12.75">
      <c r="A125" s="3"/>
      <c r="B125" s="12" t="s">
        <v>8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</row>
    <row r="126" spans="1:9" ht="12.75">
      <c r="A126" s="3"/>
      <c r="B126" t="s">
        <v>67</v>
      </c>
      <c r="C126" s="2" t="s">
        <v>50</v>
      </c>
      <c r="D126" s="2" t="s">
        <v>50</v>
      </c>
      <c r="E126" s="2" t="s">
        <v>50</v>
      </c>
      <c r="F126" s="2" t="s">
        <v>50</v>
      </c>
      <c r="G126" s="2" t="s">
        <v>50</v>
      </c>
      <c r="H126" s="2" t="s">
        <v>50</v>
      </c>
      <c r="I126" s="2" t="s">
        <v>50</v>
      </c>
    </row>
    <row r="127" spans="1:9" ht="12.75">
      <c r="A127" s="3"/>
      <c r="B127" t="s">
        <v>14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</row>
    <row r="128" spans="1:9" ht="12.75">
      <c r="A128" s="3"/>
      <c r="B128" s="12" t="s">
        <v>8</v>
      </c>
      <c r="C128" s="35">
        <v>0</v>
      </c>
      <c r="D128" s="35">
        <v>0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</row>
    <row r="129" spans="1:9" ht="12.75">
      <c r="A129" s="3"/>
      <c r="B129" t="s">
        <v>68</v>
      </c>
      <c r="C129" s="2" t="s">
        <v>50</v>
      </c>
      <c r="D129" s="2" t="s">
        <v>50</v>
      </c>
      <c r="E129" s="2" t="s">
        <v>50</v>
      </c>
      <c r="F129" s="2" t="s">
        <v>50</v>
      </c>
      <c r="G129" s="2" t="s">
        <v>50</v>
      </c>
      <c r="H129" s="2" t="s">
        <v>50</v>
      </c>
      <c r="I129" s="2" t="s">
        <v>50</v>
      </c>
    </row>
    <row r="130" spans="1:9" ht="12.75">
      <c r="A130" s="3"/>
      <c r="B130" t="s">
        <v>14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</row>
    <row r="131" spans="1:9" ht="12.75">
      <c r="A131" s="3"/>
      <c r="B131" s="12" t="s">
        <v>8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</row>
    <row r="132" spans="1:9" ht="12.75">
      <c r="A132" s="3">
        <v>5</v>
      </c>
      <c r="B132" s="4" t="s">
        <v>35</v>
      </c>
      <c r="C132" s="3" t="s">
        <v>1</v>
      </c>
      <c r="D132" s="3" t="s">
        <v>2</v>
      </c>
      <c r="E132" s="3" t="s">
        <v>3</v>
      </c>
      <c r="F132" s="93" t="str">
        <f>F101</f>
        <v>Oxford</v>
      </c>
      <c r="G132" s="3" t="s">
        <v>4</v>
      </c>
      <c r="H132" s="3" t="s">
        <v>22</v>
      </c>
      <c r="I132" s="3" t="s">
        <v>5</v>
      </c>
    </row>
    <row r="133" spans="1:9" ht="12.75">
      <c r="A133" s="3"/>
      <c r="B133" t="s">
        <v>10</v>
      </c>
      <c r="C133" s="2" t="s">
        <v>50</v>
      </c>
      <c r="D133" s="2" t="s">
        <v>50</v>
      </c>
      <c r="E133" s="2" t="s">
        <v>50</v>
      </c>
      <c r="F133" s="2" t="s">
        <v>50</v>
      </c>
      <c r="G133" s="2" t="s">
        <v>50</v>
      </c>
      <c r="H133" s="2" t="s">
        <v>50</v>
      </c>
      <c r="I133" s="2" t="s">
        <v>50</v>
      </c>
    </row>
    <row r="134" spans="1:9" ht="12.75">
      <c r="A134" s="3"/>
      <c r="B134" t="s">
        <v>16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</row>
    <row r="135" spans="1:9" ht="12.75">
      <c r="A135" s="3"/>
      <c r="B135" s="12" t="s">
        <v>8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</row>
    <row r="136" spans="2:9" ht="12.75">
      <c r="B136" t="s">
        <v>11</v>
      </c>
      <c r="C136" s="2" t="s">
        <v>50</v>
      </c>
      <c r="D136" s="2" t="s">
        <v>50</v>
      </c>
      <c r="E136" s="2" t="s">
        <v>50</v>
      </c>
      <c r="F136" s="2" t="s">
        <v>50</v>
      </c>
      <c r="G136" s="2" t="s">
        <v>50</v>
      </c>
      <c r="H136" s="2" t="s">
        <v>50</v>
      </c>
      <c r="I136" s="2" t="s">
        <v>50</v>
      </c>
    </row>
    <row r="137" spans="1:9" ht="12.75">
      <c r="A137" s="3"/>
      <c r="B137" t="s">
        <v>16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</row>
    <row r="138" spans="1:9" ht="12.75">
      <c r="A138" s="3"/>
      <c r="B138" s="12" t="s">
        <v>8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</row>
    <row r="139" spans="1:9" ht="12.75">
      <c r="A139" s="3"/>
      <c r="B139" t="s">
        <v>33</v>
      </c>
      <c r="C139" s="2" t="s">
        <v>50</v>
      </c>
      <c r="D139" s="2" t="s">
        <v>50</v>
      </c>
      <c r="E139" s="2" t="s">
        <v>50</v>
      </c>
      <c r="F139" s="2" t="s">
        <v>50</v>
      </c>
      <c r="G139" s="2" t="s">
        <v>50</v>
      </c>
      <c r="H139" s="2" t="s">
        <v>50</v>
      </c>
      <c r="I139" s="2" t="s">
        <v>50</v>
      </c>
    </row>
    <row r="140" spans="1:9" ht="12.75">
      <c r="A140" s="3"/>
      <c r="B140" t="s">
        <v>16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</row>
    <row r="141" spans="1:9" ht="12.75">
      <c r="A141" s="3"/>
      <c r="B141" s="12" t="s">
        <v>8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</row>
    <row r="142" spans="1:9" ht="12.75">
      <c r="A142" s="3"/>
      <c r="B142" t="s">
        <v>34</v>
      </c>
      <c r="C142" s="2" t="s">
        <v>50</v>
      </c>
      <c r="D142" s="2" t="s">
        <v>50</v>
      </c>
      <c r="E142" s="2" t="s">
        <v>50</v>
      </c>
      <c r="F142" s="2" t="s">
        <v>50</v>
      </c>
      <c r="G142" s="2" t="s">
        <v>50</v>
      </c>
      <c r="H142" s="2" t="s">
        <v>50</v>
      </c>
      <c r="I142" s="2" t="s">
        <v>50</v>
      </c>
    </row>
    <row r="143" spans="1:9" ht="12.75">
      <c r="A143" s="3"/>
      <c r="B143" t="s">
        <v>16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</row>
    <row r="144" spans="1:9" ht="12.75">
      <c r="A144" s="3"/>
      <c r="B144" s="12" t="s">
        <v>8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</row>
    <row r="145" spans="1:9" ht="12.75">
      <c r="A145" s="3"/>
      <c r="B145" t="s">
        <v>63</v>
      </c>
      <c r="C145" s="2" t="s">
        <v>50</v>
      </c>
      <c r="D145" s="2" t="s">
        <v>50</v>
      </c>
      <c r="E145" s="2" t="s">
        <v>50</v>
      </c>
      <c r="F145" s="2" t="s">
        <v>50</v>
      </c>
      <c r="G145" s="2" t="s">
        <v>50</v>
      </c>
      <c r="H145" s="2" t="s">
        <v>50</v>
      </c>
      <c r="I145" s="2" t="s">
        <v>50</v>
      </c>
    </row>
    <row r="146" spans="1:9" ht="12.75">
      <c r="A146" s="3"/>
      <c r="B146" t="s">
        <v>16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</row>
    <row r="147" spans="1:9" ht="12.75">
      <c r="A147" s="3"/>
      <c r="B147" s="12" t="s">
        <v>8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</row>
    <row r="148" spans="2:9" ht="12.75">
      <c r="B148" t="s">
        <v>64</v>
      </c>
      <c r="C148" s="2" t="s">
        <v>50</v>
      </c>
      <c r="D148" s="2" t="s">
        <v>50</v>
      </c>
      <c r="E148" s="2" t="s">
        <v>50</v>
      </c>
      <c r="F148" s="2" t="s">
        <v>50</v>
      </c>
      <c r="G148" s="2" t="s">
        <v>50</v>
      </c>
      <c r="H148" s="2" t="s">
        <v>50</v>
      </c>
      <c r="I148" s="2" t="s">
        <v>50</v>
      </c>
    </row>
    <row r="149" spans="1:9" ht="12.75">
      <c r="A149" s="3"/>
      <c r="B149" t="s">
        <v>16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</row>
    <row r="150" spans="1:9" ht="12.75">
      <c r="A150" s="3"/>
      <c r="B150" s="12" t="s">
        <v>8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</row>
    <row r="151" spans="1:9" ht="12.75">
      <c r="A151" s="3"/>
      <c r="B151" t="s">
        <v>65</v>
      </c>
      <c r="C151" s="2" t="s">
        <v>50</v>
      </c>
      <c r="D151" s="2" t="s">
        <v>50</v>
      </c>
      <c r="E151" s="2" t="s">
        <v>50</v>
      </c>
      <c r="F151" s="2" t="s">
        <v>50</v>
      </c>
      <c r="G151" s="2" t="s">
        <v>50</v>
      </c>
      <c r="H151" s="2" t="s">
        <v>50</v>
      </c>
      <c r="I151" s="2" t="s">
        <v>50</v>
      </c>
    </row>
    <row r="152" spans="1:9" ht="12.75">
      <c r="A152" s="3"/>
      <c r="B152" t="s">
        <v>16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</row>
    <row r="153" spans="1:9" ht="12.75">
      <c r="A153" s="3"/>
      <c r="B153" s="12" t="s">
        <v>8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</row>
    <row r="154" spans="1:9" ht="12.75">
      <c r="A154" s="3"/>
      <c r="B154" t="s">
        <v>66</v>
      </c>
      <c r="C154" s="2" t="s">
        <v>50</v>
      </c>
      <c r="D154" s="2" t="s">
        <v>50</v>
      </c>
      <c r="E154" s="2" t="s">
        <v>50</v>
      </c>
      <c r="F154" s="2" t="s">
        <v>50</v>
      </c>
      <c r="G154" s="2" t="s">
        <v>50</v>
      </c>
      <c r="H154" s="2" t="s">
        <v>50</v>
      </c>
      <c r="I154" s="2" t="s">
        <v>50</v>
      </c>
    </row>
    <row r="155" spans="1:9" ht="12.75">
      <c r="A155" s="3"/>
      <c r="B155" t="s">
        <v>16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</row>
    <row r="156" spans="1:9" ht="12.75">
      <c r="A156" s="3"/>
      <c r="B156" s="12" t="s">
        <v>8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</row>
    <row r="157" spans="1:9" ht="12.75">
      <c r="A157" s="3"/>
      <c r="B157" t="s">
        <v>67</v>
      </c>
      <c r="C157" s="2" t="s">
        <v>50</v>
      </c>
      <c r="D157" s="2" t="s">
        <v>50</v>
      </c>
      <c r="E157" s="2" t="s">
        <v>50</v>
      </c>
      <c r="F157" s="2" t="s">
        <v>50</v>
      </c>
      <c r="G157" s="2" t="s">
        <v>50</v>
      </c>
      <c r="H157" s="2" t="s">
        <v>50</v>
      </c>
      <c r="I157" s="2" t="s">
        <v>50</v>
      </c>
    </row>
    <row r="158" spans="1:9" ht="12.75">
      <c r="A158" s="3"/>
      <c r="B158" t="s">
        <v>16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</row>
    <row r="159" spans="1:9" ht="12.75">
      <c r="A159" s="3"/>
      <c r="B159" s="12" t="s">
        <v>8</v>
      </c>
      <c r="C159" s="7">
        <v>0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</row>
    <row r="160" spans="1:9" ht="12.75">
      <c r="A160" s="3"/>
      <c r="B160" t="s">
        <v>68</v>
      </c>
      <c r="C160" s="2" t="s">
        <v>50</v>
      </c>
      <c r="D160" s="2" t="s">
        <v>50</v>
      </c>
      <c r="E160" s="2" t="s">
        <v>50</v>
      </c>
      <c r="F160" s="2" t="s">
        <v>50</v>
      </c>
      <c r="G160" s="2" t="s">
        <v>50</v>
      </c>
      <c r="H160" s="2" t="s">
        <v>50</v>
      </c>
      <c r="I160" s="2" t="s">
        <v>50</v>
      </c>
    </row>
    <row r="161" spans="1:9" ht="12.75">
      <c r="A161" s="3"/>
      <c r="B161" t="s">
        <v>16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</row>
    <row r="162" spans="1:9" ht="12.75">
      <c r="A162" s="3"/>
      <c r="B162" s="12" t="s">
        <v>8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</row>
    <row r="163" spans="1:9" ht="12.75">
      <c r="A163" s="3"/>
      <c r="B163" s="6"/>
      <c r="C163" s="13"/>
      <c r="D163" s="13"/>
      <c r="E163" s="13"/>
      <c r="F163" s="13"/>
      <c r="G163" s="13"/>
      <c r="H163" s="13"/>
      <c r="I163" s="13"/>
    </row>
    <row r="164" spans="1:9" ht="12.75">
      <c r="A164" s="3">
        <v>6</v>
      </c>
      <c r="B164" s="4" t="s">
        <v>13</v>
      </c>
      <c r="C164" s="3" t="s">
        <v>1</v>
      </c>
      <c r="D164" s="3" t="s">
        <v>2</v>
      </c>
      <c r="E164" s="3" t="s">
        <v>3</v>
      </c>
      <c r="F164" s="93" t="str">
        <f>F132</f>
        <v>Oxford</v>
      </c>
      <c r="G164" s="3" t="s">
        <v>4</v>
      </c>
      <c r="H164" s="3" t="s">
        <v>22</v>
      </c>
      <c r="I164" s="3" t="s">
        <v>5</v>
      </c>
    </row>
    <row r="165" spans="1:9" ht="12.75">
      <c r="A165" s="3"/>
      <c r="B165" t="s">
        <v>10</v>
      </c>
      <c r="C165" s="2" t="s">
        <v>50</v>
      </c>
      <c r="D165" s="2" t="s">
        <v>50</v>
      </c>
      <c r="E165" s="2" t="s">
        <v>50</v>
      </c>
      <c r="F165" s="2" t="s">
        <v>50</v>
      </c>
      <c r="G165" s="2" t="s">
        <v>50</v>
      </c>
      <c r="H165" s="2" t="s">
        <v>50</v>
      </c>
      <c r="I165" s="2" t="s">
        <v>50</v>
      </c>
    </row>
    <row r="166" spans="1:9" ht="12.75">
      <c r="A166" s="3"/>
      <c r="B166" t="s">
        <v>14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</row>
    <row r="167" spans="1:9" ht="12.75">
      <c r="A167" s="3"/>
      <c r="B167" s="12" t="s">
        <v>8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</row>
    <row r="168" spans="2:9" ht="12.75">
      <c r="B168" t="s">
        <v>11</v>
      </c>
      <c r="C168" s="2" t="s">
        <v>50</v>
      </c>
      <c r="D168" s="2" t="s">
        <v>50</v>
      </c>
      <c r="E168" s="2" t="s">
        <v>50</v>
      </c>
      <c r="F168" s="2" t="s">
        <v>50</v>
      </c>
      <c r="G168" s="2" t="s">
        <v>50</v>
      </c>
      <c r="H168" s="2" t="s">
        <v>50</v>
      </c>
      <c r="I168" s="2" t="s">
        <v>50</v>
      </c>
    </row>
    <row r="169" spans="1:9" ht="12.75">
      <c r="A169" s="3"/>
      <c r="B169" t="s">
        <v>14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</row>
    <row r="170" spans="1:9" ht="12.75">
      <c r="A170" s="3"/>
      <c r="B170" s="12" t="s">
        <v>8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</row>
    <row r="171" spans="1:9" ht="12.75">
      <c r="A171" s="3"/>
      <c r="B171" t="s">
        <v>33</v>
      </c>
      <c r="C171" s="2" t="s">
        <v>50</v>
      </c>
      <c r="D171" s="2" t="s">
        <v>50</v>
      </c>
      <c r="E171" s="2" t="s">
        <v>50</v>
      </c>
      <c r="F171" s="2" t="s">
        <v>50</v>
      </c>
      <c r="G171" s="2" t="s">
        <v>50</v>
      </c>
      <c r="H171" s="2" t="s">
        <v>50</v>
      </c>
      <c r="I171" s="2" t="s">
        <v>50</v>
      </c>
    </row>
    <row r="172" spans="1:9" ht="12.75">
      <c r="A172" s="3"/>
      <c r="B172" t="s">
        <v>14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</row>
    <row r="173" spans="1:9" ht="12.75">
      <c r="A173" s="3"/>
      <c r="B173" s="12" t="s">
        <v>8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</row>
    <row r="174" spans="1:9" ht="12.75">
      <c r="A174" s="3"/>
      <c r="B174" t="s">
        <v>34</v>
      </c>
      <c r="C174" s="2" t="s">
        <v>50</v>
      </c>
      <c r="D174" s="2" t="s">
        <v>50</v>
      </c>
      <c r="E174" s="2" t="s">
        <v>50</v>
      </c>
      <c r="F174" s="2" t="s">
        <v>50</v>
      </c>
      <c r="G174" s="2" t="s">
        <v>50</v>
      </c>
      <c r="H174" s="2" t="s">
        <v>50</v>
      </c>
      <c r="I174" s="2" t="s">
        <v>50</v>
      </c>
    </row>
    <row r="175" spans="1:9" ht="12.75">
      <c r="A175" s="3"/>
      <c r="B175" t="s">
        <v>16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</row>
    <row r="176" spans="1:9" ht="12.75">
      <c r="A176" s="3"/>
      <c r="B176" s="12" t="s">
        <v>8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</row>
    <row r="177" spans="1:9" ht="12.75">
      <c r="A177" s="3"/>
      <c r="B177" t="s">
        <v>63</v>
      </c>
      <c r="C177" s="2" t="s">
        <v>50</v>
      </c>
      <c r="D177" s="2" t="s">
        <v>50</v>
      </c>
      <c r="E177" s="2" t="s">
        <v>50</v>
      </c>
      <c r="F177" s="2" t="s">
        <v>50</v>
      </c>
      <c r="G177" s="2" t="s">
        <v>50</v>
      </c>
      <c r="H177" s="2" t="s">
        <v>50</v>
      </c>
      <c r="I177" s="2" t="s">
        <v>50</v>
      </c>
    </row>
    <row r="178" spans="1:9" ht="12.75">
      <c r="A178" s="3"/>
      <c r="B178" t="s">
        <v>16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</row>
    <row r="179" spans="1:9" ht="12.75">
      <c r="A179" s="3"/>
      <c r="B179" s="12" t="s">
        <v>8</v>
      </c>
      <c r="C179" s="7">
        <v>0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</row>
    <row r="180" spans="2:9" ht="12.75">
      <c r="B180" t="s">
        <v>64</v>
      </c>
      <c r="C180" s="2" t="s">
        <v>50</v>
      </c>
      <c r="D180" s="2" t="s">
        <v>50</v>
      </c>
      <c r="E180" s="2" t="s">
        <v>50</v>
      </c>
      <c r="F180" s="2" t="s">
        <v>50</v>
      </c>
      <c r="G180" s="2" t="s">
        <v>50</v>
      </c>
      <c r="H180" s="2" t="s">
        <v>50</v>
      </c>
      <c r="I180" s="2" t="s">
        <v>50</v>
      </c>
    </row>
    <row r="181" spans="1:9" ht="12.75">
      <c r="A181" s="3"/>
      <c r="B181" t="s">
        <v>16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</row>
    <row r="182" spans="1:9" ht="12.75">
      <c r="A182" s="3"/>
      <c r="B182" s="12" t="s">
        <v>8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</row>
    <row r="183" spans="1:9" ht="12.75">
      <c r="A183" s="3"/>
      <c r="B183" t="s">
        <v>65</v>
      </c>
      <c r="C183" s="2" t="s">
        <v>50</v>
      </c>
      <c r="D183" s="2" t="s">
        <v>50</v>
      </c>
      <c r="E183" s="2" t="s">
        <v>50</v>
      </c>
      <c r="F183" s="2" t="s">
        <v>50</v>
      </c>
      <c r="G183" s="2" t="s">
        <v>50</v>
      </c>
      <c r="H183" s="2" t="s">
        <v>50</v>
      </c>
      <c r="I183" s="2" t="s">
        <v>50</v>
      </c>
    </row>
    <row r="184" spans="1:9" ht="12.75">
      <c r="A184" s="3"/>
      <c r="B184" t="s">
        <v>16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</row>
    <row r="185" spans="1:9" ht="12.75">
      <c r="A185" s="3"/>
      <c r="B185" s="12" t="s">
        <v>8</v>
      </c>
      <c r="C185" s="7"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</row>
    <row r="186" spans="1:9" ht="12.75">
      <c r="A186" s="3"/>
      <c r="B186" t="s">
        <v>66</v>
      </c>
      <c r="C186" s="2" t="s">
        <v>50</v>
      </c>
      <c r="D186" s="2" t="s">
        <v>50</v>
      </c>
      <c r="E186" s="2" t="s">
        <v>50</v>
      </c>
      <c r="F186" s="2" t="s">
        <v>50</v>
      </c>
      <c r="G186" s="2" t="s">
        <v>50</v>
      </c>
      <c r="H186" s="2" t="s">
        <v>50</v>
      </c>
      <c r="I186" s="2" t="s">
        <v>50</v>
      </c>
    </row>
    <row r="187" spans="1:9" ht="12.75">
      <c r="A187" s="3"/>
      <c r="B187" t="s">
        <v>16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</row>
    <row r="188" spans="1:9" ht="12.75">
      <c r="A188" s="3"/>
      <c r="B188" s="12" t="s">
        <v>8</v>
      </c>
      <c r="C188" s="7"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</row>
    <row r="189" spans="1:9" ht="12.75">
      <c r="A189" s="3"/>
      <c r="B189" t="s">
        <v>67</v>
      </c>
      <c r="C189" s="2" t="s">
        <v>50</v>
      </c>
      <c r="D189" s="2" t="s">
        <v>50</v>
      </c>
      <c r="E189" s="2" t="s">
        <v>50</v>
      </c>
      <c r="F189" s="2" t="s">
        <v>50</v>
      </c>
      <c r="G189" s="2" t="s">
        <v>50</v>
      </c>
      <c r="H189" s="2" t="s">
        <v>50</v>
      </c>
      <c r="I189" s="2" t="s">
        <v>50</v>
      </c>
    </row>
    <row r="190" spans="1:9" ht="12.75">
      <c r="A190" s="3"/>
      <c r="B190" t="s">
        <v>16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</row>
    <row r="191" spans="1:9" ht="12.75">
      <c r="A191" s="3"/>
      <c r="B191" s="12" t="s">
        <v>8</v>
      </c>
      <c r="C191" s="7">
        <v>0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</row>
    <row r="192" spans="1:9" ht="12.75">
      <c r="A192" s="3"/>
      <c r="B192" t="s">
        <v>68</v>
      </c>
      <c r="C192" s="2" t="s">
        <v>50</v>
      </c>
      <c r="D192" s="2" t="s">
        <v>50</v>
      </c>
      <c r="E192" s="2" t="s">
        <v>50</v>
      </c>
      <c r="F192" s="2" t="s">
        <v>50</v>
      </c>
      <c r="G192" s="2" t="s">
        <v>50</v>
      </c>
      <c r="H192" s="2" t="s">
        <v>50</v>
      </c>
      <c r="I192" s="2" t="s">
        <v>50</v>
      </c>
    </row>
    <row r="193" spans="1:9" ht="12.75">
      <c r="A193" s="3"/>
      <c r="B193" t="s">
        <v>16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</row>
    <row r="194" spans="1:9" ht="12.75">
      <c r="A194" s="3"/>
      <c r="B194" s="12" t="s">
        <v>8</v>
      </c>
      <c r="C194" s="7">
        <v>0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</row>
    <row r="195" spans="1:9" ht="12.75">
      <c r="A195" s="3"/>
      <c r="B195" s="6"/>
      <c r="C195" s="13"/>
      <c r="D195" s="13"/>
      <c r="E195" s="13"/>
      <c r="F195" s="13"/>
      <c r="G195" s="13"/>
      <c r="H195" s="13"/>
      <c r="I195" s="13"/>
    </row>
    <row r="196" spans="1:9" ht="12.75">
      <c r="A196" s="2"/>
      <c r="B196" s="4" t="s">
        <v>32</v>
      </c>
      <c r="C196" s="3" t="s">
        <v>1</v>
      </c>
      <c r="D196" s="3" t="s">
        <v>2</v>
      </c>
      <c r="E196" s="3" t="s">
        <v>3</v>
      </c>
      <c r="F196" s="93" t="str">
        <f>F164</f>
        <v>Oxford</v>
      </c>
      <c r="G196" s="3" t="s">
        <v>4</v>
      </c>
      <c r="H196" s="3" t="s">
        <v>22</v>
      </c>
      <c r="I196" s="3" t="s">
        <v>5</v>
      </c>
    </row>
    <row r="197" spans="1:2" ht="12.75">
      <c r="A197" s="3">
        <v>7</v>
      </c>
      <c r="B197" s="4" t="s">
        <v>27</v>
      </c>
    </row>
    <row r="198" spans="1:9" ht="12.75">
      <c r="A198" s="3"/>
      <c r="B198" t="s">
        <v>7</v>
      </c>
      <c r="C198" s="15">
        <v>0</v>
      </c>
      <c r="D198" s="15">
        <v>0</v>
      </c>
      <c r="E198" s="15">
        <v>0</v>
      </c>
      <c r="F198" s="15">
        <v>0</v>
      </c>
      <c r="G198" s="15">
        <v>0</v>
      </c>
      <c r="H198" s="15">
        <v>0</v>
      </c>
      <c r="I198" s="15">
        <v>0</v>
      </c>
    </row>
    <row r="199" spans="1:9" ht="12.75">
      <c r="A199" s="3"/>
      <c r="B199" s="6" t="s">
        <v>8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</row>
    <row r="200" spans="1:9" ht="12.75">
      <c r="A200" s="3">
        <v>8</v>
      </c>
      <c r="B200" s="4" t="s">
        <v>28</v>
      </c>
      <c r="C200" s="89"/>
      <c r="D200" s="89"/>
      <c r="E200" s="89"/>
      <c r="F200" s="89"/>
      <c r="G200" s="89"/>
      <c r="H200" s="89"/>
      <c r="I200" s="89"/>
    </row>
    <row r="201" spans="2:9" ht="12.75">
      <c r="B201" t="s">
        <v>7</v>
      </c>
      <c r="C201" s="5">
        <v>0</v>
      </c>
      <c r="D201" s="5">
        <v>0</v>
      </c>
      <c r="E201" s="5">
        <v>0</v>
      </c>
      <c r="F201" s="5">
        <v>0</v>
      </c>
      <c r="G201" s="5">
        <v>0</v>
      </c>
      <c r="H201" s="5">
        <v>0</v>
      </c>
      <c r="I201" s="5">
        <v>0</v>
      </c>
    </row>
    <row r="202" spans="1:9" ht="12.75">
      <c r="A202" s="3"/>
      <c r="B202" s="6" t="s">
        <v>8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</row>
    <row r="203" ht="12.75">
      <c r="A203" s="3"/>
    </row>
    <row r="205" spans="5:6" ht="15">
      <c r="E205" s="33" t="s">
        <v>61</v>
      </c>
      <c r="F205" s="33"/>
    </row>
  </sheetData>
  <sheetProtection/>
  <printOptions/>
  <pageMargins left="0.7480314960629921" right="0.7480314960629921" top="0.5905511811023623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4"/>
  <sheetViews>
    <sheetView zoomScalePageLayoutView="0" workbookViewId="0" topLeftCell="A1">
      <selection activeCell="A1" sqref="A1:T1"/>
    </sheetView>
  </sheetViews>
  <sheetFormatPr defaultColWidth="9.140625" defaultRowHeight="12.75"/>
  <cols>
    <col min="1" max="1" width="12.28125" style="0" bestFit="1" customWidth="1"/>
    <col min="6" max="6" width="14.00390625" style="0" bestFit="1" customWidth="1"/>
    <col min="11" max="11" width="12.28125" style="0" bestFit="1" customWidth="1"/>
    <col min="16" max="16" width="14.00390625" style="0" bestFit="1" customWidth="1"/>
  </cols>
  <sheetData>
    <row r="1" spans="1:20" ht="30.75" customHeight="1">
      <c r="A1" s="218" t="s">
        <v>138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</row>
    <row r="2" spans="1:17" ht="15.75">
      <c r="A2" s="209" t="s">
        <v>84</v>
      </c>
      <c r="B2" s="112" t="s">
        <v>42</v>
      </c>
      <c r="C2" s="112"/>
      <c r="D2" s="112"/>
      <c r="E2" s="112"/>
      <c r="F2" s="112" t="s">
        <v>85</v>
      </c>
      <c r="G2" s="112" t="s">
        <v>42</v>
      </c>
      <c r="H2" s="112"/>
      <c r="I2" s="112"/>
      <c r="J2" s="112"/>
      <c r="K2" s="112" t="s">
        <v>86</v>
      </c>
      <c r="L2" s="112" t="s">
        <v>43</v>
      </c>
      <c r="M2" s="112"/>
      <c r="N2" s="112"/>
      <c r="O2" s="112"/>
      <c r="P2" s="112" t="s">
        <v>85</v>
      </c>
      <c r="Q2" s="112" t="s">
        <v>43</v>
      </c>
    </row>
    <row r="3" spans="1:18" ht="15">
      <c r="A3" s="36"/>
      <c r="B3" s="36"/>
      <c r="C3" s="36"/>
      <c r="D3" s="36"/>
      <c r="E3" s="113"/>
      <c r="F3" s="36"/>
      <c r="G3" s="36"/>
      <c r="H3" s="36"/>
      <c r="I3" s="36"/>
      <c r="J3" s="113"/>
      <c r="K3" s="36"/>
      <c r="L3" s="36"/>
      <c r="M3" s="36"/>
      <c r="N3" s="36"/>
      <c r="O3" s="113"/>
      <c r="P3" s="36"/>
      <c r="Q3" s="36"/>
      <c r="R3" s="36"/>
    </row>
    <row r="4" spans="1:19" ht="12.75">
      <c r="A4" s="215" t="s">
        <v>142</v>
      </c>
      <c r="B4" s="215" t="s">
        <v>140</v>
      </c>
      <c r="C4" s="215">
        <v>23.9</v>
      </c>
      <c r="D4" s="36">
        <v>20</v>
      </c>
      <c r="E4" s="36"/>
      <c r="F4" s="215" t="s">
        <v>143</v>
      </c>
      <c r="G4" s="215" t="s">
        <v>140</v>
      </c>
      <c r="H4" s="215">
        <v>22.6</v>
      </c>
      <c r="I4" s="36">
        <v>20</v>
      </c>
      <c r="J4" s="36"/>
      <c r="K4" s="36" t="s">
        <v>273</v>
      </c>
      <c r="L4" s="36" t="s">
        <v>266</v>
      </c>
      <c r="M4" s="36">
        <v>52.7</v>
      </c>
      <c r="N4" s="36">
        <v>20</v>
      </c>
      <c r="O4" s="36"/>
      <c r="P4" s="215" t="s">
        <v>278</v>
      </c>
      <c r="Q4" s="215" t="s">
        <v>266</v>
      </c>
      <c r="R4" s="215">
        <v>46.9</v>
      </c>
      <c r="S4" s="215">
        <v>20</v>
      </c>
    </row>
    <row r="5" spans="1:19" ht="12.75">
      <c r="A5" s="36" t="s">
        <v>261</v>
      </c>
      <c r="B5" s="36" t="s">
        <v>262</v>
      </c>
      <c r="C5" s="36">
        <v>25.3</v>
      </c>
      <c r="D5" s="36">
        <v>19</v>
      </c>
      <c r="E5" s="36"/>
      <c r="F5" s="36" t="s">
        <v>145</v>
      </c>
      <c r="G5" s="36" t="s">
        <v>140</v>
      </c>
      <c r="H5" s="36">
        <v>23.4</v>
      </c>
      <c r="I5" s="36">
        <v>19</v>
      </c>
      <c r="J5" s="36"/>
      <c r="K5" s="36" t="s">
        <v>277</v>
      </c>
      <c r="L5" s="36" t="s">
        <v>266</v>
      </c>
      <c r="M5" s="36">
        <v>53.4</v>
      </c>
      <c r="N5" s="36">
        <v>19</v>
      </c>
      <c r="O5" s="36"/>
      <c r="P5" s="36" t="s">
        <v>319</v>
      </c>
      <c r="Q5" s="36" t="s">
        <v>282</v>
      </c>
      <c r="R5" s="36">
        <v>51</v>
      </c>
      <c r="S5">
        <v>19</v>
      </c>
    </row>
    <row r="6" spans="1:19" ht="12.75">
      <c r="A6" s="36" t="s">
        <v>199</v>
      </c>
      <c r="B6" s="36" t="s">
        <v>200</v>
      </c>
      <c r="C6" s="36">
        <v>25.7</v>
      </c>
      <c r="D6" s="36">
        <v>18</v>
      </c>
      <c r="E6" s="36"/>
      <c r="F6" s="36" t="s">
        <v>268</v>
      </c>
      <c r="G6" s="36" t="s">
        <v>266</v>
      </c>
      <c r="H6">
        <v>23.4</v>
      </c>
      <c r="I6" s="36">
        <v>19</v>
      </c>
      <c r="J6" s="36"/>
      <c r="K6" s="36" t="s">
        <v>272</v>
      </c>
      <c r="L6" s="36" t="s">
        <v>266</v>
      </c>
      <c r="M6" s="36">
        <v>56.7</v>
      </c>
      <c r="N6" s="36">
        <v>18</v>
      </c>
      <c r="O6" s="36"/>
      <c r="P6" s="36" t="s">
        <v>206</v>
      </c>
      <c r="Q6" s="36" t="s">
        <v>200</v>
      </c>
      <c r="R6" s="36">
        <v>51.7</v>
      </c>
      <c r="S6">
        <v>18</v>
      </c>
    </row>
    <row r="7" spans="1:19" ht="12.75">
      <c r="A7" s="36" t="s">
        <v>139</v>
      </c>
      <c r="B7" s="36" t="s">
        <v>140</v>
      </c>
      <c r="C7">
        <v>26.1</v>
      </c>
      <c r="D7" s="36">
        <v>17</v>
      </c>
      <c r="E7" s="36"/>
      <c r="F7" s="36" t="s">
        <v>206</v>
      </c>
      <c r="G7" s="36" t="s">
        <v>200</v>
      </c>
      <c r="H7">
        <v>24</v>
      </c>
      <c r="I7" s="36">
        <v>17</v>
      </c>
      <c r="J7" s="36"/>
      <c r="K7" s="36" t="s">
        <v>202</v>
      </c>
      <c r="L7" s="36" t="s">
        <v>203</v>
      </c>
      <c r="M7" s="36">
        <v>57</v>
      </c>
      <c r="N7" s="36">
        <v>17</v>
      </c>
      <c r="O7" s="36"/>
      <c r="P7" s="36" t="s">
        <v>279</v>
      </c>
      <c r="Q7" s="36" t="s">
        <v>262</v>
      </c>
      <c r="R7" s="36">
        <v>54.1</v>
      </c>
      <c r="S7">
        <v>16</v>
      </c>
    </row>
    <row r="8" spans="1:18" ht="12.75">
      <c r="A8" s="36" t="s">
        <v>267</v>
      </c>
      <c r="B8" s="36" t="s">
        <v>266</v>
      </c>
      <c r="C8">
        <v>26.7</v>
      </c>
      <c r="D8" s="36">
        <v>16</v>
      </c>
      <c r="E8" s="36"/>
      <c r="F8" s="36" t="s">
        <v>144</v>
      </c>
      <c r="G8" s="36" t="s">
        <v>140</v>
      </c>
      <c r="H8" s="36">
        <v>24.1</v>
      </c>
      <c r="I8" s="36">
        <v>16</v>
      </c>
      <c r="J8" s="36"/>
      <c r="K8" s="36" t="s">
        <v>275</v>
      </c>
      <c r="L8" s="36" t="s">
        <v>266</v>
      </c>
      <c r="M8" s="36">
        <v>57.8</v>
      </c>
      <c r="N8" s="36">
        <v>16</v>
      </c>
      <c r="O8" s="36"/>
      <c r="P8" s="36"/>
      <c r="Q8" s="36"/>
      <c r="R8" s="36"/>
    </row>
    <row r="9" spans="1:18" ht="12.75">
      <c r="A9" s="36" t="s">
        <v>229</v>
      </c>
      <c r="B9" s="36" t="s">
        <v>266</v>
      </c>
      <c r="C9" s="36">
        <v>27</v>
      </c>
      <c r="D9" s="36">
        <v>15</v>
      </c>
      <c r="E9" s="36"/>
      <c r="F9" s="36" t="s">
        <v>271</v>
      </c>
      <c r="G9" s="36" t="s">
        <v>262</v>
      </c>
      <c r="H9">
        <v>24.2</v>
      </c>
      <c r="I9" s="36">
        <v>15</v>
      </c>
      <c r="J9" s="36"/>
      <c r="K9" s="36" t="s">
        <v>276</v>
      </c>
      <c r="L9" s="36" t="s">
        <v>266</v>
      </c>
      <c r="M9" s="36">
        <v>58.4</v>
      </c>
      <c r="N9" s="36">
        <v>15</v>
      </c>
      <c r="O9" s="36"/>
      <c r="P9" s="36"/>
      <c r="Q9" s="36"/>
      <c r="R9" s="36"/>
    </row>
    <row r="10" spans="1:18" ht="12.75">
      <c r="A10" s="36" t="s">
        <v>201</v>
      </c>
      <c r="B10" s="36" t="s">
        <v>200</v>
      </c>
      <c r="C10" s="36">
        <v>27.2</v>
      </c>
      <c r="D10" s="36">
        <v>14</v>
      </c>
      <c r="E10" s="36"/>
      <c r="F10" s="36" t="s">
        <v>269</v>
      </c>
      <c r="G10" s="36" t="s">
        <v>266</v>
      </c>
      <c r="H10">
        <v>24.6</v>
      </c>
      <c r="I10" s="36">
        <v>14</v>
      </c>
      <c r="J10" s="36"/>
      <c r="K10" s="36" t="s">
        <v>274</v>
      </c>
      <c r="L10" s="36" t="s">
        <v>266</v>
      </c>
      <c r="M10" s="36">
        <v>59</v>
      </c>
      <c r="N10" s="36">
        <v>14</v>
      </c>
      <c r="O10" s="36"/>
      <c r="P10" s="36"/>
      <c r="Q10" s="36"/>
      <c r="R10" s="36"/>
    </row>
    <row r="11" spans="1:18" ht="12.75">
      <c r="A11" s="36" t="s">
        <v>263</v>
      </c>
      <c r="B11" s="36" t="s">
        <v>262</v>
      </c>
      <c r="C11" s="36">
        <v>27.5</v>
      </c>
      <c r="D11" s="36">
        <v>13</v>
      </c>
      <c r="E11" s="36"/>
      <c r="F11" s="36" t="s">
        <v>146</v>
      </c>
      <c r="G11" s="36" t="s">
        <v>140</v>
      </c>
      <c r="H11" s="36">
        <v>25.1</v>
      </c>
      <c r="I11" s="36">
        <v>12</v>
      </c>
      <c r="J11" s="36"/>
      <c r="N11" s="36"/>
      <c r="O11" s="36"/>
      <c r="P11" s="36"/>
      <c r="Q11" s="36"/>
      <c r="R11" s="36"/>
    </row>
    <row r="12" spans="1:16" ht="12.75">
      <c r="A12" s="36" t="s">
        <v>264</v>
      </c>
      <c r="B12" s="36" t="s">
        <v>262</v>
      </c>
      <c r="C12" s="36">
        <v>27.5</v>
      </c>
      <c r="D12" s="36">
        <v>13</v>
      </c>
      <c r="F12" s="36" t="s">
        <v>147</v>
      </c>
      <c r="G12" s="36" t="s">
        <v>140</v>
      </c>
      <c r="H12" s="36">
        <v>26.1</v>
      </c>
      <c r="I12" s="36">
        <v>11</v>
      </c>
      <c r="K12" s="36"/>
      <c r="L12" s="36"/>
      <c r="M12" s="36"/>
      <c r="N12" s="36"/>
      <c r="P12" s="36"/>
    </row>
    <row r="13" spans="1:14" ht="12.75">
      <c r="A13" s="36" t="s">
        <v>265</v>
      </c>
      <c r="B13" s="36" t="s">
        <v>266</v>
      </c>
      <c r="C13" s="36">
        <v>27.9</v>
      </c>
      <c r="D13" s="36">
        <v>11</v>
      </c>
      <c r="F13" s="36" t="s">
        <v>204</v>
      </c>
      <c r="G13" s="36" t="s">
        <v>203</v>
      </c>
      <c r="H13" s="36">
        <v>26.2</v>
      </c>
      <c r="I13" s="36">
        <v>10</v>
      </c>
      <c r="K13" s="36"/>
      <c r="L13" s="36"/>
      <c r="M13" s="36"/>
      <c r="N13" s="36"/>
    </row>
    <row r="14" spans="1:9" ht="12.75">
      <c r="A14" s="36"/>
      <c r="B14" s="36"/>
      <c r="D14" s="36"/>
      <c r="F14" s="36" t="s">
        <v>270</v>
      </c>
      <c r="G14" s="36" t="s">
        <v>266</v>
      </c>
      <c r="H14">
        <v>26.6</v>
      </c>
      <c r="I14" s="36">
        <v>9</v>
      </c>
    </row>
    <row r="15" spans="1:9" ht="12.75">
      <c r="A15" s="36"/>
      <c r="B15" s="36"/>
      <c r="D15" s="36"/>
      <c r="F15" s="36" t="s">
        <v>205</v>
      </c>
      <c r="G15" s="36" t="s">
        <v>200</v>
      </c>
      <c r="H15" s="36">
        <v>27</v>
      </c>
      <c r="I15" s="36">
        <v>8</v>
      </c>
    </row>
    <row r="16" spans="1:3" ht="12.75">
      <c r="A16" s="36"/>
      <c r="B16" s="36"/>
      <c r="C16" s="36"/>
    </row>
    <row r="18" spans="1:17" ht="15.75">
      <c r="A18" s="112" t="s">
        <v>87</v>
      </c>
      <c r="B18" s="112" t="s">
        <v>30</v>
      </c>
      <c r="C18" s="112"/>
      <c r="D18" s="112"/>
      <c r="E18" s="112"/>
      <c r="F18" s="112" t="s">
        <v>85</v>
      </c>
      <c r="G18" s="112" t="s">
        <v>30</v>
      </c>
      <c r="H18" s="112"/>
      <c r="I18" s="112"/>
      <c r="J18" s="112"/>
      <c r="K18" s="112" t="s">
        <v>87</v>
      </c>
      <c r="L18" s="112" t="s">
        <v>26</v>
      </c>
      <c r="M18" s="112"/>
      <c r="N18" s="112"/>
      <c r="O18" s="112"/>
      <c r="P18" s="112" t="s">
        <v>85</v>
      </c>
      <c r="Q18" s="112" t="s">
        <v>26</v>
      </c>
    </row>
    <row r="20" spans="1:19" ht="12.75">
      <c r="A20" s="36" t="s">
        <v>261</v>
      </c>
      <c r="B20" s="36" t="s">
        <v>262</v>
      </c>
      <c r="C20" s="36">
        <v>2.19</v>
      </c>
      <c r="D20" s="36">
        <v>20</v>
      </c>
      <c r="F20" s="36" t="s">
        <v>278</v>
      </c>
      <c r="G20" s="36" t="s">
        <v>266</v>
      </c>
      <c r="H20">
        <v>2.69</v>
      </c>
      <c r="I20">
        <v>20</v>
      </c>
      <c r="K20" s="36" t="s">
        <v>264</v>
      </c>
      <c r="L20" s="36" t="s">
        <v>262</v>
      </c>
      <c r="M20">
        <v>10.21</v>
      </c>
      <c r="N20" s="36">
        <v>20</v>
      </c>
      <c r="P20" s="36" t="s">
        <v>143</v>
      </c>
      <c r="Q20" s="36" t="s">
        <v>140</v>
      </c>
      <c r="R20">
        <v>9.8</v>
      </c>
      <c r="S20">
        <v>20</v>
      </c>
    </row>
    <row r="21" spans="1:19" ht="12.75">
      <c r="A21" s="36" t="s">
        <v>273</v>
      </c>
      <c r="B21" s="36" t="s">
        <v>266</v>
      </c>
      <c r="C21" s="36">
        <v>2.07</v>
      </c>
      <c r="D21" s="36">
        <v>19</v>
      </c>
      <c r="F21" s="36" t="s">
        <v>271</v>
      </c>
      <c r="G21" s="36" t="s">
        <v>262</v>
      </c>
      <c r="H21">
        <v>2.44</v>
      </c>
      <c r="I21">
        <v>19</v>
      </c>
      <c r="K21" s="36" t="s">
        <v>199</v>
      </c>
      <c r="L21" s="36" t="s">
        <v>200</v>
      </c>
      <c r="M21" s="36">
        <v>7.44</v>
      </c>
      <c r="N21">
        <v>19</v>
      </c>
      <c r="P21" s="36" t="s">
        <v>271</v>
      </c>
      <c r="Q21" s="36" t="s">
        <v>262</v>
      </c>
      <c r="R21">
        <v>8.67</v>
      </c>
      <c r="S21">
        <v>19</v>
      </c>
    </row>
    <row r="22" spans="1:19" ht="12.75">
      <c r="A22" s="36" t="s">
        <v>139</v>
      </c>
      <c r="B22" s="36" t="s">
        <v>140</v>
      </c>
      <c r="C22" s="36">
        <v>1.89</v>
      </c>
      <c r="D22" s="36">
        <v>18</v>
      </c>
      <c r="F22" s="36" t="s">
        <v>206</v>
      </c>
      <c r="G22" s="36" t="s">
        <v>200</v>
      </c>
      <c r="H22">
        <v>2.14</v>
      </c>
      <c r="I22">
        <v>18</v>
      </c>
      <c r="K22" s="36" t="s">
        <v>261</v>
      </c>
      <c r="L22" s="36" t="s">
        <v>262</v>
      </c>
      <c r="M22">
        <v>7.31</v>
      </c>
      <c r="N22">
        <v>18</v>
      </c>
      <c r="P22" s="36" t="s">
        <v>147</v>
      </c>
      <c r="Q22" s="36" t="s">
        <v>140</v>
      </c>
      <c r="R22">
        <v>8.49</v>
      </c>
      <c r="S22">
        <v>18</v>
      </c>
    </row>
    <row r="23" spans="1:19" ht="12.75">
      <c r="A23" s="36" t="s">
        <v>272</v>
      </c>
      <c r="B23" s="36" t="s">
        <v>266</v>
      </c>
      <c r="C23" s="36">
        <v>1.89</v>
      </c>
      <c r="D23" s="36">
        <v>18</v>
      </c>
      <c r="F23" s="36" t="s">
        <v>144</v>
      </c>
      <c r="G23" s="36" t="s">
        <v>140</v>
      </c>
      <c r="H23">
        <v>1.99</v>
      </c>
      <c r="I23">
        <v>17</v>
      </c>
      <c r="K23" s="36" t="s">
        <v>267</v>
      </c>
      <c r="L23" s="36" t="s">
        <v>266</v>
      </c>
      <c r="M23">
        <v>6.51</v>
      </c>
      <c r="N23">
        <v>17</v>
      </c>
      <c r="P23" s="36" t="s">
        <v>222</v>
      </c>
      <c r="Q23" s="36" t="s">
        <v>282</v>
      </c>
      <c r="R23">
        <v>7.32</v>
      </c>
      <c r="S23">
        <v>17</v>
      </c>
    </row>
    <row r="24" spans="1:19" ht="12.75">
      <c r="A24" s="36" t="s">
        <v>264</v>
      </c>
      <c r="B24" s="36" t="s">
        <v>262</v>
      </c>
      <c r="C24" s="36">
        <v>1.87</v>
      </c>
      <c r="D24" s="36">
        <v>16</v>
      </c>
      <c r="F24" s="36" t="s">
        <v>146</v>
      </c>
      <c r="G24" s="36" t="s">
        <v>140</v>
      </c>
      <c r="H24">
        <v>1.97</v>
      </c>
      <c r="I24">
        <v>16</v>
      </c>
      <c r="K24" s="36" t="s">
        <v>263</v>
      </c>
      <c r="L24" s="36" t="s">
        <v>262</v>
      </c>
      <c r="M24">
        <v>6.23</v>
      </c>
      <c r="N24">
        <v>16</v>
      </c>
      <c r="P24" s="36" t="s">
        <v>204</v>
      </c>
      <c r="Q24" s="36" t="s">
        <v>203</v>
      </c>
      <c r="R24">
        <v>5.69</v>
      </c>
      <c r="S24">
        <v>16</v>
      </c>
    </row>
    <row r="25" spans="1:17" ht="12.75">
      <c r="A25" s="36" t="s">
        <v>267</v>
      </c>
      <c r="B25" s="36" t="s">
        <v>266</v>
      </c>
      <c r="C25" s="36">
        <v>1.85</v>
      </c>
      <c r="D25" s="36">
        <v>15</v>
      </c>
      <c r="F25" s="36" t="s">
        <v>269</v>
      </c>
      <c r="G25" s="36" t="s">
        <v>266</v>
      </c>
      <c r="H25">
        <v>1.83</v>
      </c>
      <c r="I25">
        <v>15</v>
      </c>
      <c r="K25" s="36" t="s">
        <v>202</v>
      </c>
      <c r="L25" s="36" t="s">
        <v>203</v>
      </c>
      <c r="M25">
        <v>6.02</v>
      </c>
      <c r="N25">
        <v>15</v>
      </c>
      <c r="P25" s="36"/>
      <c r="Q25" s="36"/>
    </row>
    <row r="26" spans="1:17" ht="12.75">
      <c r="A26" s="36" t="s">
        <v>274</v>
      </c>
      <c r="B26" s="36" t="s">
        <v>266</v>
      </c>
      <c r="C26" s="36">
        <v>1.73</v>
      </c>
      <c r="D26" s="36">
        <v>14</v>
      </c>
      <c r="F26" s="36" t="s">
        <v>270</v>
      </c>
      <c r="G26" s="36" t="s">
        <v>266</v>
      </c>
      <c r="H26">
        <v>1.73</v>
      </c>
      <c r="I26">
        <v>14</v>
      </c>
      <c r="K26" s="36" t="s">
        <v>201</v>
      </c>
      <c r="L26" s="36" t="s">
        <v>200</v>
      </c>
      <c r="M26" s="36">
        <v>5.97</v>
      </c>
      <c r="N26">
        <v>14</v>
      </c>
      <c r="P26" s="36"/>
      <c r="Q26" s="36"/>
    </row>
    <row r="27" spans="1:17" ht="12.75">
      <c r="A27" s="36" t="s">
        <v>229</v>
      </c>
      <c r="B27" s="36" t="s">
        <v>266</v>
      </c>
      <c r="C27" s="36">
        <v>1.69</v>
      </c>
      <c r="D27" s="36">
        <v>13</v>
      </c>
      <c r="F27" s="36" t="s">
        <v>205</v>
      </c>
      <c r="G27" s="36" t="s">
        <v>200</v>
      </c>
      <c r="H27">
        <v>1.67</v>
      </c>
      <c r="I27">
        <v>13</v>
      </c>
      <c r="K27" s="36"/>
      <c r="L27" s="36"/>
      <c r="P27" s="36"/>
      <c r="Q27" s="36"/>
    </row>
    <row r="28" spans="1:17" ht="12.75">
      <c r="A28" s="36" t="s">
        <v>280</v>
      </c>
      <c r="B28" s="36" t="s">
        <v>266</v>
      </c>
      <c r="C28" s="36">
        <v>1.65</v>
      </c>
      <c r="D28" s="36">
        <v>12</v>
      </c>
      <c r="F28" s="36"/>
      <c r="G28" s="36"/>
      <c r="K28" s="36"/>
      <c r="L28" s="36"/>
      <c r="M28" s="36"/>
      <c r="P28" s="36"/>
      <c r="Q28" s="36"/>
    </row>
    <row r="29" spans="1:17" ht="12.75">
      <c r="A29" s="36" t="s">
        <v>265</v>
      </c>
      <c r="B29" s="36" t="s">
        <v>266</v>
      </c>
      <c r="C29" s="36">
        <v>1.55</v>
      </c>
      <c r="D29" s="36">
        <v>11</v>
      </c>
      <c r="F29" s="36"/>
      <c r="G29" s="36"/>
      <c r="K29" s="36"/>
      <c r="L29" s="36"/>
      <c r="P29" s="36"/>
      <c r="Q29" s="36"/>
    </row>
    <row r="30" spans="1:17" ht="12.75">
      <c r="A30" s="36"/>
      <c r="B30" s="36"/>
      <c r="C30" s="36"/>
      <c r="D30" s="36"/>
      <c r="F30" s="36"/>
      <c r="G30" s="36"/>
      <c r="K30" s="36"/>
      <c r="L30" s="36"/>
      <c r="P30" s="36"/>
      <c r="Q30" s="36"/>
    </row>
    <row r="31" spans="1:12" ht="12.75">
      <c r="A31" s="36"/>
      <c r="B31" s="36"/>
      <c r="C31" s="36"/>
      <c r="D31" s="36"/>
      <c r="F31" s="36"/>
      <c r="G31" s="36"/>
      <c r="K31" s="36"/>
      <c r="L31" s="36"/>
    </row>
    <row r="32" spans="1:7" ht="12.75">
      <c r="A32" s="36"/>
      <c r="B32" s="36"/>
      <c r="C32" s="36"/>
      <c r="D32" s="36"/>
      <c r="F32" s="36"/>
      <c r="G32" s="36"/>
    </row>
    <row r="33" spans="1:18" ht="15.75">
      <c r="A33" s="112" t="s">
        <v>86</v>
      </c>
      <c r="B33" s="219" t="s">
        <v>70</v>
      </c>
      <c r="C33" s="222"/>
      <c r="D33" s="36"/>
      <c r="E33" s="112"/>
      <c r="F33" s="112" t="s">
        <v>88</v>
      </c>
      <c r="G33" s="112" t="s">
        <v>71</v>
      </c>
      <c r="H33" s="112"/>
      <c r="I33" s="112"/>
      <c r="J33" s="112"/>
      <c r="K33" s="112" t="s">
        <v>86</v>
      </c>
      <c r="L33" s="112" t="s">
        <v>13</v>
      </c>
      <c r="M33" s="112"/>
      <c r="N33" s="112"/>
      <c r="O33" s="112"/>
      <c r="P33" s="112" t="s">
        <v>88</v>
      </c>
      <c r="Q33" s="112" t="s">
        <v>13</v>
      </c>
      <c r="R33" s="112"/>
    </row>
    <row r="34" spans="1:7" ht="12.75">
      <c r="A34" s="36"/>
      <c r="B34" s="36"/>
      <c r="C34" s="36"/>
      <c r="D34" s="36"/>
      <c r="F34" s="36"/>
      <c r="G34" s="36"/>
    </row>
    <row r="35" spans="1:19" ht="12.75">
      <c r="A35" s="36" t="s">
        <v>199</v>
      </c>
      <c r="B35" s="36" t="s">
        <v>200</v>
      </c>
      <c r="C35" s="36">
        <v>59</v>
      </c>
      <c r="D35" s="36">
        <v>20</v>
      </c>
      <c r="E35" s="36"/>
      <c r="F35" s="36" t="s">
        <v>143</v>
      </c>
      <c r="G35" s="36" t="s">
        <v>140</v>
      </c>
      <c r="H35" s="36">
        <v>8.06</v>
      </c>
      <c r="I35" s="36">
        <v>20</v>
      </c>
      <c r="J35" s="36"/>
      <c r="K35" s="36" t="s">
        <v>277</v>
      </c>
      <c r="L35" s="36" t="s">
        <v>266</v>
      </c>
      <c r="M35" s="36">
        <v>84</v>
      </c>
      <c r="N35" s="36">
        <v>20</v>
      </c>
      <c r="O35" s="36"/>
      <c r="P35" s="36" t="s">
        <v>268</v>
      </c>
      <c r="Q35" s="36" t="s">
        <v>266</v>
      </c>
      <c r="R35" s="36">
        <v>90</v>
      </c>
      <c r="S35" s="36">
        <v>20</v>
      </c>
    </row>
    <row r="36" spans="1:19" ht="12.75">
      <c r="A36" s="36" t="s">
        <v>142</v>
      </c>
      <c r="B36" s="36" t="s">
        <v>140</v>
      </c>
      <c r="C36" s="36">
        <v>53</v>
      </c>
      <c r="D36" s="36">
        <v>19</v>
      </c>
      <c r="E36" s="36"/>
      <c r="F36" s="36" t="s">
        <v>279</v>
      </c>
      <c r="G36" s="36" t="s">
        <v>262</v>
      </c>
      <c r="H36" s="36">
        <v>7.18</v>
      </c>
      <c r="I36" s="36">
        <v>19</v>
      </c>
      <c r="J36" s="36"/>
      <c r="K36" s="36" t="s">
        <v>273</v>
      </c>
      <c r="L36" s="36" t="s">
        <v>266</v>
      </c>
      <c r="M36" s="36">
        <v>80</v>
      </c>
      <c r="N36" s="36">
        <v>19</v>
      </c>
      <c r="O36" s="36"/>
      <c r="P36" s="36" t="s">
        <v>270</v>
      </c>
      <c r="Q36" s="36" t="s">
        <v>266</v>
      </c>
      <c r="R36" s="36">
        <v>82</v>
      </c>
      <c r="S36" s="36">
        <v>19</v>
      </c>
    </row>
    <row r="37" spans="1:19" ht="12.75">
      <c r="A37" s="36" t="s">
        <v>277</v>
      </c>
      <c r="B37" s="36" t="s">
        <v>266</v>
      </c>
      <c r="C37" s="36">
        <v>52</v>
      </c>
      <c r="D37" s="36">
        <v>18</v>
      </c>
      <c r="E37" s="36"/>
      <c r="F37" s="36" t="s">
        <v>145</v>
      </c>
      <c r="G37" s="36" t="s">
        <v>140</v>
      </c>
      <c r="H37" s="36">
        <v>6.88</v>
      </c>
      <c r="I37" s="36">
        <v>18</v>
      </c>
      <c r="J37" s="36"/>
      <c r="K37" s="36" t="s">
        <v>141</v>
      </c>
      <c r="L37" s="36" t="s">
        <v>140</v>
      </c>
      <c r="M37" s="36">
        <v>77</v>
      </c>
      <c r="N37" s="36">
        <v>18</v>
      </c>
      <c r="O37" s="36"/>
      <c r="P37" s="36" t="s">
        <v>145</v>
      </c>
      <c r="Q37" s="36" t="s">
        <v>140</v>
      </c>
      <c r="R37" s="36">
        <v>81</v>
      </c>
      <c r="S37" s="36">
        <v>18</v>
      </c>
    </row>
    <row r="38" spans="1:19" ht="12.75">
      <c r="A38" s="36" t="s">
        <v>202</v>
      </c>
      <c r="B38" s="36" t="s">
        <v>203</v>
      </c>
      <c r="C38" s="36">
        <v>50</v>
      </c>
      <c r="D38" s="36">
        <v>17</v>
      </c>
      <c r="E38" s="36"/>
      <c r="F38" s="36" t="s">
        <v>268</v>
      </c>
      <c r="G38" s="36" t="s">
        <v>266</v>
      </c>
      <c r="H38" s="36">
        <v>6.73</v>
      </c>
      <c r="I38" s="36">
        <v>17</v>
      </c>
      <c r="J38" s="36"/>
      <c r="K38" s="36" t="s">
        <v>274</v>
      </c>
      <c r="L38" s="36" t="s">
        <v>266</v>
      </c>
      <c r="M38" s="36">
        <v>76</v>
      </c>
      <c r="N38" s="36">
        <v>17</v>
      </c>
      <c r="O38" s="36"/>
      <c r="P38" s="36" t="s">
        <v>278</v>
      </c>
      <c r="Q38" s="36" t="s">
        <v>266</v>
      </c>
      <c r="R38" s="36">
        <v>81</v>
      </c>
      <c r="S38" s="36">
        <v>18</v>
      </c>
    </row>
    <row r="39" spans="1:19" ht="12.75">
      <c r="A39" s="36" t="s">
        <v>141</v>
      </c>
      <c r="B39" s="36" t="s">
        <v>140</v>
      </c>
      <c r="C39" s="36">
        <v>49</v>
      </c>
      <c r="D39" s="36">
        <v>16</v>
      </c>
      <c r="E39" s="36"/>
      <c r="F39" s="36" t="s">
        <v>204</v>
      </c>
      <c r="G39" s="36" t="s">
        <v>203</v>
      </c>
      <c r="H39" s="36">
        <v>5.86</v>
      </c>
      <c r="I39" s="36">
        <v>16</v>
      </c>
      <c r="J39" s="36"/>
      <c r="K39" s="36" t="s">
        <v>272</v>
      </c>
      <c r="L39" s="36" t="s">
        <v>266</v>
      </c>
      <c r="M39">
        <v>75</v>
      </c>
      <c r="N39" s="36">
        <v>16</v>
      </c>
      <c r="O39" s="36"/>
      <c r="P39" s="36" t="s">
        <v>144</v>
      </c>
      <c r="Q39" s="36" t="s">
        <v>140</v>
      </c>
      <c r="R39" s="36">
        <v>74</v>
      </c>
      <c r="S39" s="36">
        <v>16</v>
      </c>
    </row>
    <row r="40" spans="1:19" ht="12.75">
      <c r="A40" s="36" t="s">
        <v>276</v>
      </c>
      <c r="B40" s="36" t="s">
        <v>266</v>
      </c>
      <c r="C40" s="36">
        <v>45</v>
      </c>
      <c r="D40" s="36">
        <v>15</v>
      </c>
      <c r="E40" s="36"/>
      <c r="F40" s="36" t="s">
        <v>319</v>
      </c>
      <c r="G40" s="36" t="s">
        <v>282</v>
      </c>
      <c r="H40" s="36">
        <v>5.86</v>
      </c>
      <c r="I40" s="36">
        <v>16</v>
      </c>
      <c r="J40" s="36"/>
      <c r="K40" s="36" t="s">
        <v>280</v>
      </c>
      <c r="L40" s="36" t="s">
        <v>266</v>
      </c>
      <c r="M40" s="36">
        <v>72</v>
      </c>
      <c r="N40" s="36">
        <v>15</v>
      </c>
      <c r="O40" s="36"/>
      <c r="P40" s="36" t="s">
        <v>279</v>
      </c>
      <c r="Q40" s="36" t="s">
        <v>262</v>
      </c>
      <c r="R40" s="36">
        <v>68</v>
      </c>
      <c r="S40" s="36">
        <v>15</v>
      </c>
    </row>
    <row r="41" spans="1:19" ht="12.75">
      <c r="A41" s="36" t="s">
        <v>263</v>
      </c>
      <c r="B41" s="36" t="s">
        <v>262</v>
      </c>
      <c r="C41" s="36">
        <v>43</v>
      </c>
      <c r="D41" s="36">
        <v>14</v>
      </c>
      <c r="E41" s="36"/>
      <c r="F41" s="36" t="s">
        <v>147</v>
      </c>
      <c r="G41" s="36" t="s">
        <v>140</v>
      </c>
      <c r="H41" s="36">
        <v>5.62</v>
      </c>
      <c r="I41" s="36">
        <v>14</v>
      </c>
      <c r="J41" s="36"/>
      <c r="K41" s="36" t="s">
        <v>276</v>
      </c>
      <c r="L41" s="36" t="s">
        <v>266</v>
      </c>
      <c r="M41" s="36">
        <v>71</v>
      </c>
      <c r="N41" s="36">
        <v>14</v>
      </c>
      <c r="O41" s="36"/>
      <c r="P41" s="36" t="s">
        <v>146</v>
      </c>
      <c r="Q41" s="36" t="s">
        <v>140</v>
      </c>
      <c r="R41" s="36">
        <v>61</v>
      </c>
      <c r="S41" s="36">
        <v>14</v>
      </c>
    </row>
    <row r="42" spans="1:19" ht="12.75">
      <c r="A42" s="36" t="s">
        <v>201</v>
      </c>
      <c r="B42" s="36" t="s">
        <v>200</v>
      </c>
      <c r="C42" s="36">
        <v>38</v>
      </c>
      <c r="D42" s="36">
        <v>13</v>
      </c>
      <c r="E42" s="36"/>
      <c r="F42" s="36"/>
      <c r="G42" s="36"/>
      <c r="H42" s="36"/>
      <c r="I42" s="36"/>
      <c r="J42" s="36"/>
      <c r="K42" s="36" t="s">
        <v>265</v>
      </c>
      <c r="L42" s="36" t="s">
        <v>266</v>
      </c>
      <c r="M42" s="36">
        <v>70</v>
      </c>
      <c r="N42" s="36">
        <v>13</v>
      </c>
      <c r="O42" s="36"/>
      <c r="P42" s="36" t="s">
        <v>205</v>
      </c>
      <c r="Q42" s="36" t="s">
        <v>200</v>
      </c>
      <c r="R42" s="36">
        <v>50</v>
      </c>
      <c r="S42" s="36">
        <v>13</v>
      </c>
    </row>
    <row r="43" spans="1:19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 t="s">
        <v>142</v>
      </c>
      <c r="L43" s="36" t="s">
        <v>140</v>
      </c>
      <c r="M43" s="36">
        <v>69</v>
      </c>
      <c r="N43" s="36">
        <v>12</v>
      </c>
      <c r="O43" s="36"/>
      <c r="P43" s="36"/>
      <c r="Q43" s="36"/>
      <c r="R43" s="36"/>
      <c r="S43" s="36"/>
    </row>
    <row r="44" spans="1:19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 t="s">
        <v>139</v>
      </c>
      <c r="L44" s="36" t="s">
        <v>140</v>
      </c>
      <c r="M44" s="36">
        <v>68</v>
      </c>
      <c r="N44" s="36">
        <v>11</v>
      </c>
      <c r="O44" s="36"/>
      <c r="P44" s="36"/>
      <c r="Q44" s="36"/>
      <c r="R44" s="36"/>
      <c r="S44" s="36"/>
    </row>
    <row r="45" spans="1:14" ht="12.75">
      <c r="A45" s="36"/>
      <c r="B45" s="36"/>
      <c r="K45" s="36" t="s">
        <v>229</v>
      </c>
      <c r="L45" s="36" t="s">
        <v>266</v>
      </c>
      <c r="M45" s="36">
        <v>68</v>
      </c>
      <c r="N45" s="36">
        <v>11</v>
      </c>
    </row>
    <row r="46" spans="1:13" ht="12.75">
      <c r="A46" s="36"/>
      <c r="B46" s="36"/>
      <c r="K46" s="36"/>
      <c r="L46" s="36"/>
      <c r="M46" s="36"/>
    </row>
    <row r="47" spans="1:12" ht="12.75">
      <c r="A47" s="36"/>
      <c r="B47" s="36"/>
      <c r="K47" s="36"/>
      <c r="L47" s="36"/>
    </row>
    <row r="48" spans="1:18" ht="15.75">
      <c r="A48" s="112" t="s">
        <v>87</v>
      </c>
      <c r="B48" s="219" t="s">
        <v>45</v>
      </c>
      <c r="C48" s="219"/>
      <c r="D48" s="112"/>
      <c r="E48" s="112"/>
      <c r="F48" s="112" t="s">
        <v>89</v>
      </c>
      <c r="G48" s="220" t="s">
        <v>45</v>
      </c>
      <c r="H48" s="220"/>
      <c r="I48" s="112"/>
      <c r="J48" s="112"/>
      <c r="K48" s="112" t="s">
        <v>90</v>
      </c>
      <c r="L48" s="221" t="s">
        <v>46</v>
      </c>
      <c r="M48" s="221"/>
      <c r="N48" s="112"/>
      <c r="O48" s="112"/>
      <c r="P48" s="112" t="s">
        <v>91</v>
      </c>
      <c r="Q48" s="221" t="s">
        <v>46</v>
      </c>
      <c r="R48" s="221"/>
    </row>
    <row r="49" spans="1:12" ht="12.75">
      <c r="A49" s="36"/>
      <c r="B49" s="36"/>
      <c r="F49" s="36"/>
      <c r="G49" s="36"/>
      <c r="H49" s="36"/>
      <c r="I49" s="36"/>
      <c r="K49" s="36"/>
      <c r="L49" s="36"/>
    </row>
    <row r="50" spans="1:19" ht="12.75">
      <c r="A50" s="36"/>
      <c r="B50" s="36" t="s">
        <v>140</v>
      </c>
      <c r="C50" s="36" t="s">
        <v>332</v>
      </c>
      <c r="D50">
        <v>20</v>
      </c>
      <c r="E50" s="36"/>
      <c r="G50" s="36" t="s">
        <v>262</v>
      </c>
      <c r="H50" s="36" t="s">
        <v>336</v>
      </c>
      <c r="I50" s="36">
        <v>20</v>
      </c>
      <c r="K50" s="36"/>
      <c r="L50" s="36" t="s">
        <v>266</v>
      </c>
      <c r="M50" s="36" t="s">
        <v>345</v>
      </c>
      <c r="N50">
        <v>20</v>
      </c>
      <c r="Q50" s="36" t="s">
        <v>140</v>
      </c>
      <c r="R50" s="36" t="s">
        <v>346</v>
      </c>
      <c r="S50">
        <v>20</v>
      </c>
    </row>
    <row r="51" spans="1:19" ht="12.75">
      <c r="A51" s="36"/>
      <c r="B51" s="36" t="s">
        <v>266</v>
      </c>
      <c r="C51" s="36" t="s">
        <v>333</v>
      </c>
      <c r="D51">
        <v>19</v>
      </c>
      <c r="E51" s="36"/>
      <c r="G51" s="36" t="s">
        <v>200</v>
      </c>
      <c r="H51" s="36" t="s">
        <v>337</v>
      </c>
      <c r="I51">
        <v>19</v>
      </c>
      <c r="K51" s="36"/>
      <c r="L51" s="36"/>
      <c r="M51" s="36"/>
      <c r="Q51" s="36" t="s">
        <v>266</v>
      </c>
      <c r="R51" s="36" t="s">
        <v>347</v>
      </c>
      <c r="S51">
        <v>19</v>
      </c>
    </row>
    <row r="52" spans="1:13" ht="12.75">
      <c r="A52" s="36"/>
      <c r="B52" s="36" t="s">
        <v>262</v>
      </c>
      <c r="C52" s="36" t="s">
        <v>335</v>
      </c>
      <c r="D52">
        <v>18</v>
      </c>
      <c r="E52" s="36"/>
      <c r="G52" s="36"/>
      <c r="K52" s="36"/>
      <c r="L52" s="36"/>
      <c r="M52" s="36"/>
    </row>
    <row r="53" spans="1:13" ht="12.75">
      <c r="A53" s="36"/>
      <c r="B53" s="36" t="s">
        <v>200</v>
      </c>
      <c r="C53" s="36" t="s">
        <v>334</v>
      </c>
      <c r="D53">
        <v>17</v>
      </c>
      <c r="K53" s="36"/>
      <c r="L53" s="36"/>
      <c r="M53" s="36"/>
    </row>
    <row r="54" spans="2:13" ht="12.75">
      <c r="B54" s="36"/>
      <c r="C54" s="36"/>
      <c r="L54" s="36"/>
      <c r="M54" s="36"/>
    </row>
  </sheetData>
  <sheetProtection/>
  <mergeCells count="6">
    <mergeCell ref="A1:T1"/>
    <mergeCell ref="B48:C48"/>
    <mergeCell ref="G48:H48"/>
    <mergeCell ref="L48:M48"/>
    <mergeCell ref="Q48:R48"/>
    <mergeCell ref="B33:C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207"/>
  <sheetViews>
    <sheetView zoomScalePageLayoutView="0" workbookViewId="0" topLeftCell="A127">
      <selection activeCell="E204" sqref="E204"/>
    </sheetView>
  </sheetViews>
  <sheetFormatPr defaultColWidth="9.140625" defaultRowHeight="12.75"/>
  <cols>
    <col min="1" max="1" width="2.57421875" style="2" customWidth="1"/>
    <col min="2" max="2" width="15.00390625" style="0" customWidth="1"/>
    <col min="3" max="3" width="10.28125" style="2" customWidth="1"/>
    <col min="4" max="4" width="12.140625" style="2" customWidth="1"/>
    <col min="5" max="5" width="11.140625" style="2" customWidth="1"/>
    <col min="6" max="6" width="12.28125" style="2" customWidth="1"/>
    <col min="7" max="7" width="9.8515625" style="2" bestFit="1" customWidth="1"/>
    <col min="8" max="8" width="11.7109375" style="2" bestFit="1" customWidth="1"/>
    <col min="9" max="9" width="9.8515625" style="2" bestFit="1" customWidth="1"/>
  </cols>
  <sheetData>
    <row r="2" spans="1:8" ht="12.75">
      <c r="A2" s="1" t="s">
        <v>72</v>
      </c>
      <c r="C2" s="3" t="s">
        <v>79</v>
      </c>
      <c r="G2" s="44" t="str">
        <f>'Boys U11'!G2</f>
        <v>13th January 2019</v>
      </c>
      <c r="H2" s="44"/>
    </row>
    <row r="5" spans="2:9" ht="12.75">
      <c r="B5" s="4" t="s">
        <v>36</v>
      </c>
      <c r="C5" s="3" t="s">
        <v>1</v>
      </c>
      <c r="D5" s="3" t="s">
        <v>2</v>
      </c>
      <c r="E5" s="3" t="s">
        <v>3</v>
      </c>
      <c r="F5" s="93" t="str">
        <f>'Boys U11'!F5</f>
        <v>Oxford</v>
      </c>
      <c r="G5" s="3" t="s">
        <v>4</v>
      </c>
      <c r="H5" s="3" t="s">
        <v>22</v>
      </c>
      <c r="I5" s="3" t="s">
        <v>5</v>
      </c>
    </row>
    <row r="6" spans="1:2" ht="12.75">
      <c r="A6" s="3">
        <v>1</v>
      </c>
      <c r="B6" s="4" t="s">
        <v>24</v>
      </c>
    </row>
    <row r="7" spans="1:9" ht="12.75">
      <c r="A7" s="3"/>
      <c r="B7" t="s">
        <v>10</v>
      </c>
      <c r="C7" s="2" t="s">
        <v>50</v>
      </c>
      <c r="D7" s="2" t="s">
        <v>50</v>
      </c>
      <c r="E7" s="2" t="s">
        <v>50</v>
      </c>
      <c r="F7" s="2" t="s">
        <v>50</v>
      </c>
      <c r="G7" s="2" t="s">
        <v>50</v>
      </c>
      <c r="H7" s="2" t="s">
        <v>50</v>
      </c>
      <c r="I7" s="2" t="s">
        <v>50</v>
      </c>
    </row>
    <row r="8" spans="1:9" ht="12.75">
      <c r="A8" s="3"/>
      <c r="B8" t="s">
        <v>7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</row>
    <row r="9" spans="1:9" ht="12.75">
      <c r="A9" s="3"/>
      <c r="B9" s="12" t="s">
        <v>8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</row>
    <row r="10" spans="1:9" ht="12.75">
      <c r="A10" s="3"/>
      <c r="B10" t="s">
        <v>11</v>
      </c>
      <c r="C10" s="14" t="s">
        <v>50</v>
      </c>
      <c r="D10" s="14" t="s">
        <v>50</v>
      </c>
      <c r="E10" s="14" t="s">
        <v>50</v>
      </c>
      <c r="F10" s="14" t="s">
        <v>50</v>
      </c>
      <c r="G10" s="14" t="s">
        <v>50</v>
      </c>
      <c r="H10" s="14" t="s">
        <v>50</v>
      </c>
      <c r="I10" s="14" t="s">
        <v>50</v>
      </c>
    </row>
    <row r="11" spans="1:9" ht="12.75">
      <c r="A11" s="3"/>
      <c r="B11" t="s">
        <v>7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</row>
    <row r="12" spans="1:9" ht="12.75">
      <c r="A12" s="3"/>
      <c r="B12" s="12" t="s">
        <v>8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</row>
    <row r="13" spans="1:9" ht="12.75">
      <c r="A13" s="3"/>
      <c r="B13" s="36" t="s">
        <v>33</v>
      </c>
      <c r="C13" s="2" t="s">
        <v>50</v>
      </c>
      <c r="D13" s="2" t="s">
        <v>50</v>
      </c>
      <c r="E13" s="2" t="s">
        <v>50</v>
      </c>
      <c r="F13" s="2" t="s">
        <v>50</v>
      </c>
      <c r="G13" s="2" t="s">
        <v>50</v>
      </c>
      <c r="H13" s="2" t="s">
        <v>50</v>
      </c>
      <c r="I13" s="2" t="s">
        <v>50</v>
      </c>
    </row>
    <row r="14" spans="1:9" ht="12.75">
      <c r="A14" s="3"/>
      <c r="B14" s="36" t="s">
        <v>7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</row>
    <row r="15" spans="1:9" ht="12.75">
      <c r="A15" s="3"/>
      <c r="B15" s="12" t="s">
        <v>8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</row>
    <row r="16" spans="1:9" ht="12.75">
      <c r="A16" s="3"/>
      <c r="B16" s="36" t="s">
        <v>34</v>
      </c>
      <c r="C16" s="14" t="s">
        <v>50</v>
      </c>
      <c r="D16" s="14" t="s">
        <v>50</v>
      </c>
      <c r="E16" s="14" t="s">
        <v>50</v>
      </c>
      <c r="F16" s="14" t="s">
        <v>50</v>
      </c>
      <c r="G16" s="14" t="s">
        <v>50</v>
      </c>
      <c r="H16" s="14" t="s">
        <v>50</v>
      </c>
      <c r="I16" s="14" t="s">
        <v>50</v>
      </c>
    </row>
    <row r="17" spans="1:9" ht="12.75">
      <c r="A17" s="3"/>
      <c r="B17" s="36" t="s">
        <v>7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</row>
    <row r="18" spans="1:9" ht="12.75">
      <c r="A18" s="3"/>
      <c r="B18" s="12" t="s">
        <v>8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</row>
    <row r="19" spans="1:9" ht="12.75">
      <c r="A19" s="3"/>
      <c r="B19" s="36" t="s">
        <v>63</v>
      </c>
      <c r="C19" s="2" t="s">
        <v>50</v>
      </c>
      <c r="D19" s="2" t="s">
        <v>50</v>
      </c>
      <c r="E19" s="2" t="s">
        <v>50</v>
      </c>
      <c r="F19" s="2" t="s">
        <v>50</v>
      </c>
      <c r="G19" s="2" t="s">
        <v>50</v>
      </c>
      <c r="H19" s="2" t="s">
        <v>50</v>
      </c>
      <c r="I19" s="2" t="s">
        <v>50</v>
      </c>
    </row>
    <row r="20" spans="1:9" ht="12.75">
      <c r="A20" s="3"/>
      <c r="B20" s="36" t="s">
        <v>7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</row>
    <row r="21" spans="1:9" ht="12.75">
      <c r="A21" s="3"/>
      <c r="B21" s="12" t="s">
        <v>8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</row>
    <row r="22" spans="1:9" ht="12.75">
      <c r="A22" s="3"/>
      <c r="B22" s="36" t="s">
        <v>64</v>
      </c>
      <c r="C22" s="14" t="s">
        <v>50</v>
      </c>
      <c r="D22" s="14" t="s">
        <v>50</v>
      </c>
      <c r="E22" s="14" t="s">
        <v>50</v>
      </c>
      <c r="F22" s="14" t="s">
        <v>50</v>
      </c>
      <c r="G22" s="14" t="s">
        <v>50</v>
      </c>
      <c r="H22" s="14" t="s">
        <v>50</v>
      </c>
      <c r="I22" s="14" t="s">
        <v>50</v>
      </c>
    </row>
    <row r="23" spans="1:9" ht="12.75">
      <c r="A23" s="3"/>
      <c r="B23" s="36" t="s">
        <v>7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</row>
    <row r="24" spans="1:9" ht="12.75">
      <c r="A24" s="3"/>
      <c r="B24" s="12" t="s">
        <v>8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</row>
    <row r="25" spans="1:9" ht="12.75">
      <c r="A25" s="3"/>
      <c r="B25" s="36" t="s">
        <v>65</v>
      </c>
      <c r="C25" s="2" t="s">
        <v>50</v>
      </c>
      <c r="D25" s="2" t="s">
        <v>50</v>
      </c>
      <c r="E25" s="2" t="s">
        <v>50</v>
      </c>
      <c r="F25" s="2" t="s">
        <v>50</v>
      </c>
      <c r="G25" s="2" t="s">
        <v>50</v>
      </c>
      <c r="H25" s="2" t="s">
        <v>50</v>
      </c>
      <c r="I25" s="2" t="s">
        <v>50</v>
      </c>
    </row>
    <row r="26" spans="1:9" ht="12.75">
      <c r="A26" s="3"/>
      <c r="B26" s="36" t="s">
        <v>7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</row>
    <row r="27" spans="1:9" ht="12.75">
      <c r="A27" s="3"/>
      <c r="B27" s="12" t="s">
        <v>8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</row>
    <row r="28" spans="1:9" ht="12.75">
      <c r="A28" s="3"/>
      <c r="B28" s="36" t="s">
        <v>66</v>
      </c>
      <c r="C28" s="14" t="s">
        <v>50</v>
      </c>
      <c r="D28" s="14" t="s">
        <v>50</v>
      </c>
      <c r="E28" s="14" t="s">
        <v>50</v>
      </c>
      <c r="F28" s="14" t="s">
        <v>50</v>
      </c>
      <c r="G28" s="14" t="s">
        <v>50</v>
      </c>
      <c r="H28" s="14" t="s">
        <v>50</v>
      </c>
      <c r="I28" s="14" t="s">
        <v>50</v>
      </c>
    </row>
    <row r="29" spans="1:9" ht="12.75">
      <c r="A29" s="3"/>
      <c r="B29" s="36" t="s">
        <v>7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</row>
    <row r="30" spans="1:9" ht="12.75">
      <c r="A30" s="3"/>
      <c r="B30" s="12" t="s">
        <v>8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</row>
    <row r="31" spans="1:9" ht="12.75">
      <c r="A31" s="3"/>
      <c r="B31" s="36" t="s">
        <v>67</v>
      </c>
      <c r="C31" s="2" t="s">
        <v>50</v>
      </c>
      <c r="D31" s="2" t="s">
        <v>50</v>
      </c>
      <c r="E31" s="2" t="s">
        <v>50</v>
      </c>
      <c r="F31" s="2" t="s">
        <v>50</v>
      </c>
      <c r="G31" s="2" t="s">
        <v>50</v>
      </c>
      <c r="H31" s="2" t="s">
        <v>50</v>
      </c>
      <c r="I31" s="2" t="s">
        <v>50</v>
      </c>
    </row>
    <row r="32" spans="1:9" ht="12.75">
      <c r="A32" s="3"/>
      <c r="B32" s="36" t="s">
        <v>7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</row>
    <row r="33" spans="1:9" ht="12.75">
      <c r="A33" s="3"/>
      <c r="B33" s="12" t="s">
        <v>8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</row>
    <row r="34" spans="1:9" ht="12.75">
      <c r="A34" s="3"/>
      <c r="B34" s="36" t="s">
        <v>68</v>
      </c>
      <c r="C34" s="14" t="s">
        <v>50</v>
      </c>
      <c r="D34" s="14" t="s">
        <v>50</v>
      </c>
      <c r="E34" s="14" t="s">
        <v>50</v>
      </c>
      <c r="F34" s="14" t="s">
        <v>50</v>
      </c>
      <c r="G34" s="14" t="s">
        <v>50</v>
      </c>
      <c r="H34" s="14" t="s">
        <v>50</v>
      </c>
      <c r="I34" s="14" t="s">
        <v>50</v>
      </c>
    </row>
    <row r="35" spans="1:9" ht="12.75">
      <c r="A35" s="3"/>
      <c r="B35" s="36" t="s">
        <v>7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</row>
    <row r="36" spans="1:9" ht="12.75">
      <c r="A36" s="3"/>
      <c r="B36" s="12" t="s">
        <v>8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</row>
    <row r="37" spans="1:9" ht="12.75">
      <c r="A37" s="3"/>
      <c r="I37"/>
    </row>
    <row r="38" spans="1:9" ht="12.75">
      <c r="A38" s="3">
        <v>2</v>
      </c>
      <c r="B38" s="4" t="s">
        <v>30</v>
      </c>
      <c r="C38" s="3" t="s">
        <v>1</v>
      </c>
      <c r="D38" s="3" t="s">
        <v>2</v>
      </c>
      <c r="E38" s="3" t="s">
        <v>3</v>
      </c>
      <c r="F38" s="93" t="str">
        <f>F5</f>
        <v>Oxford</v>
      </c>
      <c r="G38" s="3" t="s">
        <v>4</v>
      </c>
      <c r="H38" s="3" t="s">
        <v>22</v>
      </c>
      <c r="I38" s="3" t="s">
        <v>5</v>
      </c>
    </row>
    <row r="39" spans="1:9" ht="12.75">
      <c r="A39" s="3"/>
      <c r="B39" t="s">
        <v>10</v>
      </c>
      <c r="C39" s="2" t="s">
        <v>50</v>
      </c>
      <c r="D39" s="2" t="s">
        <v>50</v>
      </c>
      <c r="E39" s="2" t="s">
        <v>50</v>
      </c>
      <c r="F39" s="2" t="s">
        <v>50</v>
      </c>
      <c r="G39" s="2" t="s">
        <v>50</v>
      </c>
      <c r="H39" s="2" t="s">
        <v>50</v>
      </c>
      <c r="I39" s="2" t="s">
        <v>50</v>
      </c>
    </row>
    <row r="40" spans="1:9" ht="12.75">
      <c r="A40" s="3"/>
      <c r="B40" t="s">
        <v>16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</row>
    <row r="41" spans="1:9" ht="12.75">
      <c r="A41" s="3"/>
      <c r="B41" s="12" t="s">
        <v>8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</row>
    <row r="42" spans="1:9" ht="12.75">
      <c r="A42" s="3"/>
      <c r="B42" t="s">
        <v>11</v>
      </c>
      <c r="C42" s="2" t="s">
        <v>50</v>
      </c>
      <c r="D42" s="2" t="s">
        <v>50</v>
      </c>
      <c r="E42" s="2" t="s">
        <v>50</v>
      </c>
      <c r="F42" s="2" t="s">
        <v>50</v>
      </c>
      <c r="G42" s="2" t="s">
        <v>50</v>
      </c>
      <c r="H42" s="2" t="s">
        <v>50</v>
      </c>
      <c r="I42" s="2" t="s">
        <v>50</v>
      </c>
    </row>
    <row r="43" spans="1:9" ht="12.75">
      <c r="A43" s="3"/>
      <c r="B43" t="s">
        <v>16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</row>
    <row r="44" spans="1:9" ht="12.75">
      <c r="A44" s="3"/>
      <c r="B44" s="12" t="s">
        <v>8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</row>
    <row r="45" spans="1:9" ht="12.75">
      <c r="A45" s="3"/>
      <c r="B45" t="s">
        <v>33</v>
      </c>
      <c r="C45" s="2" t="s">
        <v>50</v>
      </c>
      <c r="D45" s="2" t="s">
        <v>50</v>
      </c>
      <c r="E45" s="2" t="s">
        <v>50</v>
      </c>
      <c r="F45" s="2" t="s">
        <v>50</v>
      </c>
      <c r="G45" s="2" t="s">
        <v>50</v>
      </c>
      <c r="H45" s="2" t="s">
        <v>50</v>
      </c>
      <c r="I45" s="2" t="s">
        <v>50</v>
      </c>
    </row>
    <row r="46" spans="1:9" ht="12.75">
      <c r="A46" s="3"/>
      <c r="B46" t="s">
        <v>16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</row>
    <row r="47" spans="1:9" ht="12.75">
      <c r="A47" s="3"/>
      <c r="B47" s="12" t="s">
        <v>8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</row>
    <row r="48" spans="1:9" ht="12.75">
      <c r="A48" s="3"/>
      <c r="B48" t="s">
        <v>34</v>
      </c>
      <c r="C48" s="2" t="s">
        <v>50</v>
      </c>
      <c r="D48" s="2" t="s">
        <v>50</v>
      </c>
      <c r="E48" s="2" t="s">
        <v>50</v>
      </c>
      <c r="F48" s="2" t="s">
        <v>50</v>
      </c>
      <c r="G48" s="2" t="s">
        <v>50</v>
      </c>
      <c r="H48" s="2" t="s">
        <v>50</v>
      </c>
      <c r="I48" s="2" t="s">
        <v>50</v>
      </c>
    </row>
    <row r="49" spans="1:9" ht="12.75">
      <c r="A49" s="3"/>
      <c r="B49" t="s">
        <v>16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</row>
    <row r="50" spans="1:9" ht="12.75">
      <c r="A50" s="3"/>
      <c r="B50" s="12" t="s">
        <v>8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</row>
    <row r="51" spans="1:9" ht="12.75">
      <c r="A51" s="3"/>
      <c r="B51" t="s">
        <v>63</v>
      </c>
      <c r="C51" s="2" t="s">
        <v>50</v>
      </c>
      <c r="D51" s="2" t="s">
        <v>50</v>
      </c>
      <c r="E51" s="2" t="s">
        <v>50</v>
      </c>
      <c r="F51" s="2" t="s">
        <v>50</v>
      </c>
      <c r="G51" s="2" t="s">
        <v>50</v>
      </c>
      <c r="H51" s="2" t="s">
        <v>50</v>
      </c>
      <c r="I51" s="2" t="s">
        <v>50</v>
      </c>
    </row>
    <row r="52" spans="1:9" ht="12.75">
      <c r="A52" s="3"/>
      <c r="B52" t="s">
        <v>16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</row>
    <row r="53" spans="1:9" ht="12.75">
      <c r="A53" s="3"/>
      <c r="B53" s="12" t="s">
        <v>8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</row>
    <row r="54" spans="1:9" ht="12.75">
      <c r="A54" s="3"/>
      <c r="B54" t="s">
        <v>64</v>
      </c>
      <c r="C54" s="2" t="s">
        <v>50</v>
      </c>
      <c r="D54" s="2" t="s">
        <v>50</v>
      </c>
      <c r="E54" s="2" t="s">
        <v>50</v>
      </c>
      <c r="F54" s="2" t="s">
        <v>50</v>
      </c>
      <c r="G54" s="2" t="s">
        <v>50</v>
      </c>
      <c r="H54" s="2" t="s">
        <v>50</v>
      </c>
      <c r="I54" s="2" t="s">
        <v>50</v>
      </c>
    </row>
    <row r="55" spans="1:9" ht="12.75">
      <c r="A55" s="3"/>
      <c r="B55" t="s">
        <v>16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</row>
    <row r="56" spans="1:9" ht="12.75">
      <c r="A56" s="3"/>
      <c r="B56" s="12" t="s">
        <v>8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</row>
    <row r="57" spans="1:9" ht="12.75">
      <c r="A57" s="3"/>
      <c r="B57" t="s">
        <v>65</v>
      </c>
      <c r="C57" s="2" t="s">
        <v>50</v>
      </c>
      <c r="D57" s="2" t="s">
        <v>50</v>
      </c>
      <c r="E57" s="2" t="s">
        <v>50</v>
      </c>
      <c r="F57" s="2" t="s">
        <v>50</v>
      </c>
      <c r="G57" s="2" t="s">
        <v>50</v>
      </c>
      <c r="H57" s="2" t="s">
        <v>50</v>
      </c>
      <c r="I57" s="2" t="s">
        <v>50</v>
      </c>
    </row>
    <row r="58" spans="1:9" ht="12.75">
      <c r="A58" s="3"/>
      <c r="B58" t="s">
        <v>16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</row>
    <row r="59" spans="1:9" ht="12.75">
      <c r="A59" s="3"/>
      <c r="B59" s="12" t="s">
        <v>8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</row>
    <row r="60" spans="1:9" ht="12.75">
      <c r="A60" s="3"/>
      <c r="B60" t="s">
        <v>66</v>
      </c>
      <c r="C60" s="2" t="s">
        <v>50</v>
      </c>
      <c r="D60" s="2" t="s">
        <v>50</v>
      </c>
      <c r="E60" s="2" t="s">
        <v>50</v>
      </c>
      <c r="F60" s="2" t="s">
        <v>50</v>
      </c>
      <c r="G60" s="2" t="s">
        <v>50</v>
      </c>
      <c r="H60" s="2" t="s">
        <v>50</v>
      </c>
      <c r="I60" s="2" t="s">
        <v>50</v>
      </c>
    </row>
    <row r="61" spans="1:9" ht="12.75">
      <c r="A61" s="3"/>
      <c r="B61" t="s">
        <v>16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</row>
    <row r="62" spans="1:9" ht="12.75">
      <c r="A62" s="3"/>
      <c r="B62" s="12" t="s">
        <v>8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</row>
    <row r="63" spans="1:9" ht="12.75">
      <c r="A63" s="3"/>
      <c r="B63" t="s">
        <v>67</v>
      </c>
      <c r="C63" s="2" t="s">
        <v>50</v>
      </c>
      <c r="D63" s="2" t="s">
        <v>50</v>
      </c>
      <c r="E63" s="2" t="s">
        <v>50</v>
      </c>
      <c r="F63" s="2" t="s">
        <v>50</v>
      </c>
      <c r="G63" s="2" t="s">
        <v>50</v>
      </c>
      <c r="H63" s="2" t="s">
        <v>50</v>
      </c>
      <c r="I63" s="2" t="s">
        <v>50</v>
      </c>
    </row>
    <row r="64" spans="1:9" ht="12.75">
      <c r="A64" s="3"/>
      <c r="B64" t="s">
        <v>16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</row>
    <row r="65" spans="1:9" ht="12.75">
      <c r="A65" s="3"/>
      <c r="B65" s="12" t="s">
        <v>8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</row>
    <row r="66" spans="1:9" ht="12.75">
      <c r="A66" s="3"/>
      <c r="B66" t="s">
        <v>68</v>
      </c>
      <c r="C66" s="2" t="s">
        <v>50</v>
      </c>
      <c r="D66" s="2" t="s">
        <v>50</v>
      </c>
      <c r="E66" s="2" t="s">
        <v>50</v>
      </c>
      <c r="F66" s="2" t="s">
        <v>50</v>
      </c>
      <c r="G66" s="2" t="s">
        <v>50</v>
      </c>
      <c r="H66" s="2" t="s">
        <v>50</v>
      </c>
      <c r="I66" s="2" t="s">
        <v>50</v>
      </c>
    </row>
    <row r="67" spans="1:9" ht="12.75">
      <c r="A67" s="3"/>
      <c r="B67" t="s">
        <v>16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</row>
    <row r="68" spans="1:9" ht="12.75">
      <c r="A68" s="3"/>
      <c r="B68" s="12" t="s">
        <v>8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</row>
    <row r="69" spans="1:9" ht="12.75">
      <c r="A69" s="3"/>
      <c r="B69" s="6"/>
      <c r="C69" s="13"/>
      <c r="D69" s="13"/>
      <c r="E69" s="13"/>
      <c r="F69" s="13"/>
      <c r="G69" s="13"/>
      <c r="H69" s="13"/>
      <c r="I69"/>
    </row>
    <row r="70" spans="1:9" ht="12.75">
      <c r="A70" s="3">
        <v>3</v>
      </c>
      <c r="B70" s="4" t="s">
        <v>25</v>
      </c>
      <c r="C70" s="3" t="s">
        <v>1</v>
      </c>
      <c r="D70" s="3" t="s">
        <v>2</v>
      </c>
      <c r="E70" s="3" t="s">
        <v>3</v>
      </c>
      <c r="F70" s="93" t="str">
        <f>F38</f>
        <v>Oxford</v>
      </c>
      <c r="G70" s="3" t="s">
        <v>4</v>
      </c>
      <c r="H70" s="3" t="s">
        <v>22</v>
      </c>
      <c r="I70" s="3" t="s">
        <v>5</v>
      </c>
    </row>
    <row r="71" spans="1:9" ht="12.75">
      <c r="A71" s="3"/>
      <c r="B71" t="s">
        <v>10</v>
      </c>
      <c r="C71" s="2" t="s">
        <v>50</v>
      </c>
      <c r="D71" s="2" t="s">
        <v>50</v>
      </c>
      <c r="E71" s="2" t="s">
        <v>50</v>
      </c>
      <c r="F71" s="2" t="s">
        <v>50</v>
      </c>
      <c r="G71" s="2" t="s">
        <v>50</v>
      </c>
      <c r="H71" s="2" t="s">
        <v>50</v>
      </c>
      <c r="I71" s="2" t="s">
        <v>50</v>
      </c>
    </row>
    <row r="72" spans="1:9" ht="12.75">
      <c r="A72" s="3"/>
      <c r="B72" t="s">
        <v>7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</row>
    <row r="73" spans="1:9" ht="12.75">
      <c r="A73" s="3"/>
      <c r="B73" s="12" t="s">
        <v>8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</row>
    <row r="74" spans="1:9" ht="12.75">
      <c r="A74" s="3"/>
      <c r="B74" t="s">
        <v>11</v>
      </c>
      <c r="C74" s="2" t="s">
        <v>50</v>
      </c>
      <c r="D74" s="2" t="s">
        <v>50</v>
      </c>
      <c r="E74" s="2" t="s">
        <v>50</v>
      </c>
      <c r="F74" s="2" t="s">
        <v>50</v>
      </c>
      <c r="G74" s="2" t="s">
        <v>50</v>
      </c>
      <c r="H74" s="2" t="s">
        <v>50</v>
      </c>
      <c r="I74" s="2" t="s">
        <v>50</v>
      </c>
    </row>
    <row r="75" spans="1:9" ht="12.75">
      <c r="A75" s="3"/>
      <c r="B75" t="s">
        <v>7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</row>
    <row r="76" spans="1:9" ht="12.75">
      <c r="A76" s="3"/>
      <c r="B76" s="12" t="s">
        <v>8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</row>
    <row r="77" spans="1:9" ht="12.75">
      <c r="A77" s="3"/>
      <c r="B77" t="s">
        <v>33</v>
      </c>
      <c r="C77" s="2" t="s">
        <v>50</v>
      </c>
      <c r="D77" s="2" t="s">
        <v>50</v>
      </c>
      <c r="E77" s="2" t="s">
        <v>50</v>
      </c>
      <c r="F77" s="2" t="s">
        <v>50</v>
      </c>
      <c r="G77" s="2" t="s">
        <v>50</v>
      </c>
      <c r="H77" s="2" t="s">
        <v>50</v>
      </c>
      <c r="I77" s="2" t="s">
        <v>50</v>
      </c>
    </row>
    <row r="78" spans="1:9" ht="12.75">
      <c r="A78" s="3"/>
      <c r="B78" t="s">
        <v>7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</row>
    <row r="79" spans="1:9" ht="12.75">
      <c r="A79" s="3"/>
      <c r="B79" s="12" t="s">
        <v>8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</row>
    <row r="80" spans="1:9" ht="12.75">
      <c r="A80" s="3"/>
      <c r="B80" t="s">
        <v>34</v>
      </c>
      <c r="C80" s="2" t="s">
        <v>50</v>
      </c>
      <c r="D80" s="2" t="s">
        <v>50</v>
      </c>
      <c r="E80" s="2" t="s">
        <v>50</v>
      </c>
      <c r="F80" s="2" t="s">
        <v>50</v>
      </c>
      <c r="G80" s="2" t="s">
        <v>50</v>
      </c>
      <c r="H80" s="2" t="s">
        <v>50</v>
      </c>
      <c r="I80" s="2" t="s">
        <v>50</v>
      </c>
    </row>
    <row r="81" spans="1:9" ht="12.75">
      <c r="A81" s="3"/>
      <c r="B81" t="s">
        <v>7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</row>
    <row r="82" spans="1:9" ht="12.75">
      <c r="A82" s="3"/>
      <c r="B82" s="12" t="s">
        <v>8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</row>
    <row r="83" spans="1:9" ht="12.75">
      <c r="A83" s="3"/>
      <c r="B83" t="s">
        <v>63</v>
      </c>
      <c r="C83" s="2" t="s">
        <v>50</v>
      </c>
      <c r="D83" s="2" t="s">
        <v>50</v>
      </c>
      <c r="E83" s="2" t="s">
        <v>50</v>
      </c>
      <c r="F83" s="2" t="s">
        <v>50</v>
      </c>
      <c r="G83" s="2" t="s">
        <v>50</v>
      </c>
      <c r="H83" s="2" t="s">
        <v>50</v>
      </c>
      <c r="I83" s="2" t="s">
        <v>50</v>
      </c>
    </row>
    <row r="84" spans="1:9" ht="12.75">
      <c r="A84" s="3"/>
      <c r="B84" t="s">
        <v>7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</row>
    <row r="85" spans="1:9" ht="12.75">
      <c r="A85" s="3"/>
      <c r="B85" s="12" t="s">
        <v>8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</row>
    <row r="86" spans="1:9" ht="12.75">
      <c r="A86" s="3"/>
      <c r="B86" t="s">
        <v>64</v>
      </c>
      <c r="C86" s="2" t="s">
        <v>50</v>
      </c>
      <c r="D86" s="2" t="s">
        <v>50</v>
      </c>
      <c r="E86" s="2" t="s">
        <v>50</v>
      </c>
      <c r="F86" s="2" t="s">
        <v>50</v>
      </c>
      <c r="G86" s="2" t="s">
        <v>50</v>
      </c>
      <c r="H86" s="2" t="s">
        <v>50</v>
      </c>
      <c r="I86" s="2" t="s">
        <v>50</v>
      </c>
    </row>
    <row r="87" spans="1:9" ht="12.75">
      <c r="A87" s="3"/>
      <c r="B87" t="s">
        <v>7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</row>
    <row r="88" spans="1:9" ht="12.75">
      <c r="A88" s="3"/>
      <c r="B88" s="12" t="s">
        <v>8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</row>
    <row r="89" spans="1:9" ht="12.75">
      <c r="A89" s="3"/>
      <c r="B89" t="s">
        <v>65</v>
      </c>
      <c r="C89" s="2" t="s">
        <v>50</v>
      </c>
      <c r="D89" s="2" t="s">
        <v>50</v>
      </c>
      <c r="E89" s="2" t="s">
        <v>50</v>
      </c>
      <c r="F89" s="2" t="s">
        <v>50</v>
      </c>
      <c r="G89" s="2" t="s">
        <v>50</v>
      </c>
      <c r="H89" s="2" t="s">
        <v>50</v>
      </c>
      <c r="I89" s="2" t="s">
        <v>50</v>
      </c>
    </row>
    <row r="90" spans="1:9" ht="12.75">
      <c r="A90" s="3"/>
      <c r="B90" t="s">
        <v>7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</row>
    <row r="91" spans="1:9" ht="12.75">
      <c r="A91" s="3"/>
      <c r="B91" s="12" t="s">
        <v>8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</row>
    <row r="92" spans="1:9" ht="12.75">
      <c r="A92" s="3"/>
      <c r="B92" t="s">
        <v>66</v>
      </c>
      <c r="C92" s="2" t="s">
        <v>50</v>
      </c>
      <c r="D92" s="2" t="s">
        <v>50</v>
      </c>
      <c r="E92" s="2" t="s">
        <v>50</v>
      </c>
      <c r="F92" s="2" t="s">
        <v>50</v>
      </c>
      <c r="G92" s="2" t="s">
        <v>50</v>
      </c>
      <c r="H92" s="2" t="s">
        <v>50</v>
      </c>
      <c r="I92" s="2" t="s">
        <v>50</v>
      </c>
    </row>
    <row r="93" spans="1:9" ht="12.75">
      <c r="A93" s="3"/>
      <c r="B93" t="s">
        <v>7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</row>
    <row r="94" spans="1:9" ht="12.75">
      <c r="A94" s="3"/>
      <c r="B94" s="12" t="s">
        <v>8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</row>
    <row r="95" spans="1:9" ht="12.75">
      <c r="A95" s="3"/>
      <c r="B95" t="s">
        <v>67</v>
      </c>
      <c r="C95" s="2" t="s">
        <v>50</v>
      </c>
      <c r="D95" s="2" t="s">
        <v>50</v>
      </c>
      <c r="E95" s="2" t="s">
        <v>50</v>
      </c>
      <c r="F95" s="2" t="s">
        <v>50</v>
      </c>
      <c r="G95" s="2" t="s">
        <v>50</v>
      </c>
      <c r="H95" s="2" t="s">
        <v>50</v>
      </c>
      <c r="I95" s="2" t="s">
        <v>50</v>
      </c>
    </row>
    <row r="96" spans="1:9" ht="12.75">
      <c r="A96" s="3"/>
      <c r="B96" t="s">
        <v>7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</row>
    <row r="97" spans="1:9" ht="12.75">
      <c r="A97" s="3"/>
      <c r="B97" s="12" t="s">
        <v>8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</row>
    <row r="98" spans="1:9" ht="12.75">
      <c r="A98" s="3"/>
      <c r="B98" t="s">
        <v>68</v>
      </c>
      <c r="C98" s="2" t="s">
        <v>50</v>
      </c>
      <c r="D98" s="2" t="s">
        <v>50</v>
      </c>
      <c r="E98" s="2" t="s">
        <v>50</v>
      </c>
      <c r="F98" s="2" t="s">
        <v>50</v>
      </c>
      <c r="G98" s="2" t="s">
        <v>50</v>
      </c>
      <c r="H98" s="2" t="s">
        <v>50</v>
      </c>
      <c r="I98" s="2" t="s">
        <v>50</v>
      </c>
    </row>
    <row r="99" spans="1:9" ht="12.75">
      <c r="A99" s="3"/>
      <c r="B99" t="s">
        <v>7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</row>
    <row r="100" spans="1:9" ht="12.75">
      <c r="A100" s="3"/>
      <c r="B100" s="12" t="s">
        <v>8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</row>
    <row r="101" spans="1:9" ht="12.75">
      <c r="A101" s="3"/>
      <c r="B101" s="6"/>
      <c r="C101" s="13"/>
      <c r="D101" s="13"/>
      <c r="E101" s="13"/>
      <c r="F101" s="13"/>
      <c r="G101" s="13"/>
      <c r="H101" s="13"/>
      <c r="I101"/>
    </row>
    <row r="102" spans="1:9" ht="12.75">
      <c r="A102" s="3">
        <v>4</v>
      </c>
      <c r="B102" s="4" t="s">
        <v>70</v>
      </c>
      <c r="C102" s="3" t="s">
        <v>1</v>
      </c>
      <c r="D102" s="3" t="s">
        <v>2</v>
      </c>
      <c r="E102" s="3" t="s">
        <v>3</v>
      </c>
      <c r="F102" s="93" t="str">
        <f>F70</f>
        <v>Oxford</v>
      </c>
      <c r="G102" s="3" t="s">
        <v>4</v>
      </c>
      <c r="H102" s="3" t="s">
        <v>22</v>
      </c>
      <c r="I102" s="3" t="s">
        <v>5</v>
      </c>
    </row>
    <row r="103" spans="1:9" ht="12.75">
      <c r="A103" s="3"/>
      <c r="B103" t="s">
        <v>10</v>
      </c>
      <c r="C103" s="2" t="s">
        <v>50</v>
      </c>
      <c r="D103" s="2" t="s">
        <v>50</v>
      </c>
      <c r="E103" s="2" t="s">
        <v>50</v>
      </c>
      <c r="F103" s="2" t="s">
        <v>50</v>
      </c>
      <c r="G103" s="2" t="s">
        <v>50</v>
      </c>
      <c r="H103" s="2" t="s">
        <v>50</v>
      </c>
      <c r="I103" s="2" t="s">
        <v>50</v>
      </c>
    </row>
    <row r="104" spans="1:9" ht="12.75">
      <c r="A104" s="3"/>
      <c r="B104" t="s">
        <v>80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</row>
    <row r="105" spans="1:9" ht="12.75">
      <c r="A105" s="3"/>
      <c r="B105" s="12" t="s">
        <v>8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</row>
    <row r="106" spans="1:9" ht="12.75">
      <c r="A106" s="3"/>
      <c r="B106" t="s">
        <v>11</v>
      </c>
      <c r="C106" s="2" t="s">
        <v>50</v>
      </c>
      <c r="D106" s="2" t="s">
        <v>50</v>
      </c>
      <c r="E106" s="2" t="s">
        <v>50</v>
      </c>
      <c r="F106" s="2" t="s">
        <v>50</v>
      </c>
      <c r="G106" s="2" t="s">
        <v>50</v>
      </c>
      <c r="H106" s="2" t="s">
        <v>50</v>
      </c>
      <c r="I106" s="2" t="s">
        <v>50</v>
      </c>
    </row>
    <row r="107" spans="1:9" ht="12.75">
      <c r="A107" s="3"/>
      <c r="B107" t="s">
        <v>80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</row>
    <row r="108" spans="1:9" ht="12.75">
      <c r="A108" s="3"/>
      <c r="B108" s="12" t="s">
        <v>8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</row>
    <row r="109" spans="1:9" ht="12.75">
      <c r="A109" s="3"/>
      <c r="B109" t="s">
        <v>33</v>
      </c>
      <c r="C109" s="2" t="s">
        <v>50</v>
      </c>
      <c r="D109" s="2" t="s">
        <v>50</v>
      </c>
      <c r="E109" s="2" t="s">
        <v>50</v>
      </c>
      <c r="F109" s="2" t="s">
        <v>50</v>
      </c>
      <c r="G109" s="2" t="s">
        <v>50</v>
      </c>
      <c r="H109" s="2" t="s">
        <v>50</v>
      </c>
      <c r="I109" s="2" t="s">
        <v>50</v>
      </c>
    </row>
    <row r="110" spans="1:9" ht="12.75">
      <c r="A110" s="3"/>
      <c r="B110" t="s">
        <v>14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</row>
    <row r="111" spans="1:9" ht="12.75">
      <c r="A111" s="3"/>
      <c r="B111" s="12" t="s">
        <v>8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</row>
    <row r="112" spans="1:9" ht="12.75">
      <c r="A112" s="3"/>
      <c r="B112" t="s">
        <v>34</v>
      </c>
      <c r="C112" s="2" t="s">
        <v>50</v>
      </c>
      <c r="D112" s="2" t="s">
        <v>50</v>
      </c>
      <c r="E112" s="2" t="s">
        <v>50</v>
      </c>
      <c r="F112" s="2" t="s">
        <v>50</v>
      </c>
      <c r="G112" s="2" t="s">
        <v>50</v>
      </c>
      <c r="H112" s="2" t="s">
        <v>50</v>
      </c>
      <c r="I112" s="2" t="s">
        <v>50</v>
      </c>
    </row>
    <row r="113" spans="1:9" ht="12.75">
      <c r="A113" s="3"/>
      <c r="B113" t="s">
        <v>14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</row>
    <row r="114" spans="1:9" ht="12.75">
      <c r="A114" s="3"/>
      <c r="B114" s="12" t="s">
        <v>8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</row>
    <row r="115" spans="1:9" ht="12.75">
      <c r="A115" s="3"/>
      <c r="B115" t="s">
        <v>63</v>
      </c>
      <c r="C115" s="2" t="s">
        <v>50</v>
      </c>
      <c r="D115" s="2" t="s">
        <v>50</v>
      </c>
      <c r="E115" s="2" t="s">
        <v>50</v>
      </c>
      <c r="F115" s="2" t="s">
        <v>50</v>
      </c>
      <c r="G115" s="2" t="s">
        <v>50</v>
      </c>
      <c r="H115" s="2" t="s">
        <v>50</v>
      </c>
      <c r="I115" s="2" t="s">
        <v>50</v>
      </c>
    </row>
    <row r="116" spans="1:9" ht="12.75">
      <c r="A116" s="3"/>
      <c r="B116" t="s">
        <v>14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</row>
    <row r="117" spans="1:9" ht="12.75">
      <c r="A117" s="3"/>
      <c r="B117" s="12" t="s">
        <v>8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</row>
    <row r="118" spans="1:9" ht="12.75">
      <c r="A118" s="3"/>
      <c r="B118" t="s">
        <v>64</v>
      </c>
      <c r="C118" s="2" t="s">
        <v>50</v>
      </c>
      <c r="D118" s="2" t="s">
        <v>50</v>
      </c>
      <c r="E118" s="2" t="s">
        <v>50</v>
      </c>
      <c r="F118" s="2" t="s">
        <v>50</v>
      </c>
      <c r="G118" s="2" t="s">
        <v>50</v>
      </c>
      <c r="H118" s="2" t="s">
        <v>50</v>
      </c>
      <c r="I118" s="2" t="s">
        <v>50</v>
      </c>
    </row>
    <row r="119" spans="1:9" ht="12.75">
      <c r="A119" s="3"/>
      <c r="B119" t="s">
        <v>14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</row>
    <row r="120" spans="1:9" ht="12.75">
      <c r="A120" s="3"/>
      <c r="B120" s="12" t="s">
        <v>8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</row>
    <row r="121" spans="1:9" ht="12.75">
      <c r="A121" s="3"/>
      <c r="B121" t="s">
        <v>65</v>
      </c>
      <c r="C121" s="2" t="s">
        <v>50</v>
      </c>
      <c r="D121" s="2" t="s">
        <v>50</v>
      </c>
      <c r="E121" s="2" t="s">
        <v>50</v>
      </c>
      <c r="F121" s="2" t="s">
        <v>50</v>
      </c>
      <c r="G121" s="2" t="s">
        <v>50</v>
      </c>
      <c r="H121" s="2" t="s">
        <v>50</v>
      </c>
      <c r="I121" s="2" t="s">
        <v>50</v>
      </c>
    </row>
    <row r="122" spans="1:9" ht="12.75">
      <c r="A122" s="3"/>
      <c r="B122" t="s">
        <v>14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</row>
    <row r="123" spans="1:9" ht="12.75">
      <c r="A123" s="3"/>
      <c r="B123" s="12" t="s">
        <v>8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</row>
    <row r="124" spans="1:9" ht="12.75">
      <c r="A124" s="3"/>
      <c r="B124" t="s">
        <v>66</v>
      </c>
      <c r="C124" s="2" t="s">
        <v>50</v>
      </c>
      <c r="D124" s="2" t="s">
        <v>50</v>
      </c>
      <c r="E124" s="2" t="s">
        <v>50</v>
      </c>
      <c r="F124" s="2" t="s">
        <v>50</v>
      </c>
      <c r="G124" s="2" t="s">
        <v>50</v>
      </c>
      <c r="H124" s="2" t="s">
        <v>50</v>
      </c>
      <c r="I124" s="2" t="s">
        <v>50</v>
      </c>
    </row>
    <row r="125" spans="1:9" ht="12.75">
      <c r="A125" s="3"/>
      <c r="B125" t="s">
        <v>14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</row>
    <row r="126" spans="1:9" ht="12.75">
      <c r="A126" s="3"/>
      <c r="B126" s="12" t="s">
        <v>8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</row>
    <row r="127" spans="1:9" ht="12.75">
      <c r="A127" s="3"/>
      <c r="B127" t="s">
        <v>67</v>
      </c>
      <c r="C127" s="2" t="s">
        <v>50</v>
      </c>
      <c r="D127" s="2" t="s">
        <v>50</v>
      </c>
      <c r="E127" s="2" t="s">
        <v>50</v>
      </c>
      <c r="F127" s="2" t="s">
        <v>50</v>
      </c>
      <c r="G127" s="2" t="s">
        <v>50</v>
      </c>
      <c r="H127" s="2" t="s">
        <v>50</v>
      </c>
      <c r="I127" s="2" t="s">
        <v>50</v>
      </c>
    </row>
    <row r="128" spans="1:9" ht="12.75">
      <c r="A128" s="3"/>
      <c r="B128" t="s">
        <v>14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</row>
    <row r="129" spans="1:9" ht="12.75">
      <c r="A129" s="3"/>
      <c r="B129" s="12" t="s">
        <v>8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</row>
    <row r="130" spans="1:9" ht="12.75">
      <c r="A130" s="3"/>
      <c r="B130" t="s">
        <v>68</v>
      </c>
      <c r="C130" s="2" t="s">
        <v>50</v>
      </c>
      <c r="D130" s="2" t="s">
        <v>50</v>
      </c>
      <c r="E130" s="2" t="s">
        <v>50</v>
      </c>
      <c r="F130" s="2" t="s">
        <v>50</v>
      </c>
      <c r="G130" s="2" t="s">
        <v>50</v>
      </c>
      <c r="H130" s="2" t="s">
        <v>50</v>
      </c>
      <c r="I130" s="2" t="s">
        <v>50</v>
      </c>
    </row>
    <row r="131" spans="1:9" ht="12.75">
      <c r="A131" s="3"/>
      <c r="B131" t="s">
        <v>14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</row>
    <row r="132" spans="1:9" ht="12.75">
      <c r="A132" s="3"/>
      <c r="B132" s="12" t="s">
        <v>8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</row>
    <row r="133" spans="1:9" ht="12.75">
      <c r="A133" s="3"/>
      <c r="B133" s="6"/>
      <c r="C133" s="13"/>
      <c r="D133" s="13"/>
      <c r="E133" s="13"/>
      <c r="F133" s="13"/>
      <c r="G133" s="13"/>
      <c r="H133" s="13"/>
      <c r="I133"/>
    </row>
    <row r="134" spans="1:9" ht="12.75">
      <c r="A134" s="3">
        <v>5</v>
      </c>
      <c r="B134" s="4" t="s">
        <v>35</v>
      </c>
      <c r="C134" s="3" t="s">
        <v>1</v>
      </c>
      <c r="D134" s="3" t="s">
        <v>2</v>
      </c>
      <c r="E134" s="3" t="s">
        <v>3</v>
      </c>
      <c r="F134" s="93" t="str">
        <f>F102</f>
        <v>Oxford</v>
      </c>
      <c r="G134" s="3" t="s">
        <v>4</v>
      </c>
      <c r="H134" s="3" t="s">
        <v>22</v>
      </c>
      <c r="I134" s="3" t="s">
        <v>5</v>
      </c>
    </row>
    <row r="135" spans="1:9" ht="12.75">
      <c r="A135" s="3"/>
      <c r="B135" t="s">
        <v>10</v>
      </c>
      <c r="C135" s="2" t="s">
        <v>50</v>
      </c>
      <c r="D135" s="2" t="s">
        <v>50</v>
      </c>
      <c r="E135" s="2" t="s">
        <v>50</v>
      </c>
      <c r="F135" s="2" t="s">
        <v>50</v>
      </c>
      <c r="G135" s="2" t="s">
        <v>50</v>
      </c>
      <c r="H135" s="2" t="s">
        <v>50</v>
      </c>
      <c r="I135" s="2" t="s">
        <v>50</v>
      </c>
    </row>
    <row r="136" spans="1:9" ht="12.75">
      <c r="A136" s="3"/>
      <c r="B136" t="s">
        <v>16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</row>
    <row r="137" spans="1:9" ht="12.75">
      <c r="A137" s="3"/>
      <c r="B137" s="12" t="s">
        <v>8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</row>
    <row r="138" spans="1:9" ht="12.75">
      <c r="A138"/>
      <c r="B138" t="s">
        <v>11</v>
      </c>
      <c r="C138" s="2" t="s">
        <v>50</v>
      </c>
      <c r="D138" s="2" t="s">
        <v>50</v>
      </c>
      <c r="E138" s="2" t="s">
        <v>50</v>
      </c>
      <c r="F138" s="2" t="s">
        <v>50</v>
      </c>
      <c r="G138" s="2" t="s">
        <v>50</v>
      </c>
      <c r="H138" s="2" t="s">
        <v>50</v>
      </c>
      <c r="I138" s="2" t="s">
        <v>50</v>
      </c>
    </row>
    <row r="139" spans="1:9" ht="12.75">
      <c r="A139" s="3"/>
      <c r="B139" t="s">
        <v>16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</row>
    <row r="140" spans="1:9" ht="12.75">
      <c r="A140" s="3"/>
      <c r="B140" s="12" t="s">
        <v>8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</row>
    <row r="141" spans="1:9" ht="12.75">
      <c r="A141" s="3"/>
      <c r="B141" t="s">
        <v>33</v>
      </c>
      <c r="C141" s="2" t="s">
        <v>50</v>
      </c>
      <c r="D141" s="2" t="s">
        <v>50</v>
      </c>
      <c r="E141" s="2" t="s">
        <v>50</v>
      </c>
      <c r="F141" s="2" t="s">
        <v>50</v>
      </c>
      <c r="G141" s="2" t="s">
        <v>50</v>
      </c>
      <c r="H141" s="2" t="s">
        <v>50</v>
      </c>
      <c r="I141" s="2" t="s">
        <v>50</v>
      </c>
    </row>
    <row r="142" spans="1:9" ht="12.75">
      <c r="A142" s="3"/>
      <c r="B142" t="s">
        <v>16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</row>
    <row r="143" spans="1:9" ht="12.75">
      <c r="A143" s="3"/>
      <c r="B143" s="12" t="s">
        <v>8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</row>
    <row r="144" spans="1:9" ht="12.75">
      <c r="A144" s="3"/>
      <c r="B144" t="s">
        <v>34</v>
      </c>
      <c r="C144" s="2" t="s">
        <v>50</v>
      </c>
      <c r="D144" s="2" t="s">
        <v>50</v>
      </c>
      <c r="E144" s="2" t="s">
        <v>50</v>
      </c>
      <c r="F144" s="2" t="s">
        <v>50</v>
      </c>
      <c r="G144" s="2" t="s">
        <v>50</v>
      </c>
      <c r="H144" s="2" t="s">
        <v>50</v>
      </c>
      <c r="I144" s="2" t="s">
        <v>50</v>
      </c>
    </row>
    <row r="145" spans="1:9" ht="12.75">
      <c r="A145" s="3"/>
      <c r="B145" t="s">
        <v>16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</row>
    <row r="146" spans="1:9" ht="12.75">
      <c r="A146" s="3"/>
      <c r="B146" s="12" t="s">
        <v>8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</row>
    <row r="147" spans="1:9" ht="12.75">
      <c r="A147" s="3"/>
      <c r="B147" t="s">
        <v>63</v>
      </c>
      <c r="C147" s="2" t="s">
        <v>50</v>
      </c>
      <c r="D147" s="2" t="s">
        <v>50</v>
      </c>
      <c r="E147" s="2" t="s">
        <v>50</v>
      </c>
      <c r="F147" s="2" t="s">
        <v>50</v>
      </c>
      <c r="G147" s="2" t="s">
        <v>50</v>
      </c>
      <c r="H147" s="2" t="s">
        <v>50</v>
      </c>
      <c r="I147" s="2" t="s">
        <v>50</v>
      </c>
    </row>
    <row r="148" spans="1:9" ht="12.75">
      <c r="A148" s="3"/>
      <c r="B148" t="s">
        <v>16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</row>
    <row r="149" spans="1:9" ht="12.75">
      <c r="A149" s="3"/>
      <c r="B149" s="12" t="s">
        <v>8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</row>
    <row r="150" spans="1:9" ht="12.75">
      <c r="A150"/>
      <c r="B150" t="s">
        <v>64</v>
      </c>
      <c r="C150" s="2" t="s">
        <v>50</v>
      </c>
      <c r="D150" s="2" t="s">
        <v>50</v>
      </c>
      <c r="E150" s="2" t="s">
        <v>50</v>
      </c>
      <c r="F150" s="2" t="s">
        <v>50</v>
      </c>
      <c r="G150" s="2" t="s">
        <v>50</v>
      </c>
      <c r="H150" s="2" t="s">
        <v>50</v>
      </c>
      <c r="I150" s="2" t="s">
        <v>50</v>
      </c>
    </row>
    <row r="151" spans="1:9" ht="12.75">
      <c r="A151" s="3"/>
      <c r="B151" t="s">
        <v>16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</row>
    <row r="152" spans="1:9" ht="12.75">
      <c r="A152" s="3"/>
      <c r="B152" s="12" t="s">
        <v>8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</row>
    <row r="153" spans="1:9" ht="12.75">
      <c r="A153" s="3"/>
      <c r="B153" t="s">
        <v>65</v>
      </c>
      <c r="C153" s="2" t="s">
        <v>50</v>
      </c>
      <c r="D153" s="2" t="s">
        <v>50</v>
      </c>
      <c r="E153" s="2" t="s">
        <v>50</v>
      </c>
      <c r="F153" s="2" t="s">
        <v>50</v>
      </c>
      <c r="G153" s="2" t="s">
        <v>50</v>
      </c>
      <c r="H153" s="2" t="s">
        <v>50</v>
      </c>
      <c r="I153" s="2" t="s">
        <v>50</v>
      </c>
    </row>
    <row r="154" spans="1:9" ht="12.75">
      <c r="A154" s="3"/>
      <c r="B154" t="s">
        <v>16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</row>
    <row r="155" spans="1:9" ht="12.75">
      <c r="A155" s="3"/>
      <c r="B155" s="12" t="s">
        <v>8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</row>
    <row r="156" spans="1:9" ht="12.75">
      <c r="A156" s="3"/>
      <c r="B156" t="s">
        <v>66</v>
      </c>
      <c r="C156" s="2" t="s">
        <v>50</v>
      </c>
      <c r="D156" s="2" t="s">
        <v>50</v>
      </c>
      <c r="E156" s="2" t="s">
        <v>50</v>
      </c>
      <c r="F156" s="2" t="s">
        <v>50</v>
      </c>
      <c r="G156" s="2" t="s">
        <v>50</v>
      </c>
      <c r="H156" s="2" t="s">
        <v>50</v>
      </c>
      <c r="I156" s="2" t="s">
        <v>50</v>
      </c>
    </row>
    <row r="157" spans="1:9" ht="12.75">
      <c r="A157" s="3"/>
      <c r="B157" t="s">
        <v>16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</row>
    <row r="158" spans="1:9" ht="12.75">
      <c r="A158" s="3"/>
      <c r="B158" s="12" t="s">
        <v>8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</row>
    <row r="159" spans="1:9" ht="12.75">
      <c r="A159" s="3"/>
      <c r="B159" t="s">
        <v>67</v>
      </c>
      <c r="C159" s="2" t="s">
        <v>50</v>
      </c>
      <c r="D159" s="2" t="s">
        <v>50</v>
      </c>
      <c r="E159" s="2" t="s">
        <v>50</v>
      </c>
      <c r="F159" s="2" t="s">
        <v>50</v>
      </c>
      <c r="G159" s="2" t="s">
        <v>50</v>
      </c>
      <c r="H159" s="2" t="s">
        <v>50</v>
      </c>
      <c r="I159" s="2" t="s">
        <v>50</v>
      </c>
    </row>
    <row r="160" spans="1:9" ht="12.75">
      <c r="A160" s="3"/>
      <c r="B160" t="s">
        <v>16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</row>
    <row r="161" spans="1:9" ht="12.75">
      <c r="A161" s="3"/>
      <c r="B161" s="12" t="s">
        <v>8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</row>
    <row r="162" spans="1:9" ht="12.75">
      <c r="A162" s="3"/>
      <c r="B162" t="s">
        <v>68</v>
      </c>
      <c r="C162" s="2" t="s">
        <v>50</v>
      </c>
      <c r="D162" s="2" t="s">
        <v>50</v>
      </c>
      <c r="E162" s="2" t="s">
        <v>50</v>
      </c>
      <c r="F162" s="2" t="s">
        <v>50</v>
      </c>
      <c r="G162" s="2" t="s">
        <v>50</v>
      </c>
      <c r="H162" s="2" t="s">
        <v>50</v>
      </c>
      <c r="I162" s="2" t="s">
        <v>50</v>
      </c>
    </row>
    <row r="163" spans="1:9" ht="12.75">
      <c r="A163" s="3"/>
      <c r="B163" t="s">
        <v>16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</row>
    <row r="164" spans="1:9" ht="12.75">
      <c r="A164" s="3"/>
      <c r="B164" s="12" t="s">
        <v>8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</row>
    <row r="165" spans="1:9" ht="12.75">
      <c r="A165" s="3"/>
      <c r="B165" s="6"/>
      <c r="C165" s="13"/>
      <c r="D165" s="13"/>
      <c r="E165" s="13"/>
      <c r="F165" s="13"/>
      <c r="G165" s="13"/>
      <c r="H165" s="13"/>
      <c r="I165" s="13"/>
    </row>
    <row r="166" spans="1:9" ht="12.75">
      <c r="A166" s="3">
        <v>6</v>
      </c>
      <c r="B166" s="4" t="s">
        <v>13</v>
      </c>
      <c r="C166" s="3" t="s">
        <v>1</v>
      </c>
      <c r="D166" s="3" t="s">
        <v>2</v>
      </c>
      <c r="E166" s="3" t="s">
        <v>3</v>
      </c>
      <c r="F166" s="93" t="str">
        <f>F134</f>
        <v>Oxford</v>
      </c>
      <c r="G166" s="3" t="s">
        <v>4</v>
      </c>
      <c r="H166" s="3" t="s">
        <v>22</v>
      </c>
      <c r="I166" s="3" t="s">
        <v>5</v>
      </c>
    </row>
    <row r="167" spans="1:9" ht="12.75">
      <c r="A167" s="3"/>
      <c r="B167" t="s">
        <v>10</v>
      </c>
      <c r="C167" s="2" t="s">
        <v>50</v>
      </c>
      <c r="D167" s="2" t="s">
        <v>50</v>
      </c>
      <c r="E167" s="2" t="s">
        <v>50</v>
      </c>
      <c r="F167" s="2" t="s">
        <v>50</v>
      </c>
      <c r="G167" s="2" t="s">
        <v>50</v>
      </c>
      <c r="H167" s="2" t="s">
        <v>50</v>
      </c>
      <c r="I167" s="2" t="s">
        <v>50</v>
      </c>
    </row>
    <row r="168" spans="1:9" ht="12.75">
      <c r="A168" s="3"/>
      <c r="B168" t="s">
        <v>14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</row>
    <row r="169" spans="1:9" ht="12.75">
      <c r="A169" s="3"/>
      <c r="B169" s="12" t="s">
        <v>8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</row>
    <row r="170" spans="1:9" ht="12.75">
      <c r="A170"/>
      <c r="B170" t="s">
        <v>11</v>
      </c>
      <c r="C170" s="2" t="s">
        <v>50</v>
      </c>
      <c r="D170" s="2" t="s">
        <v>50</v>
      </c>
      <c r="E170" s="2" t="s">
        <v>50</v>
      </c>
      <c r="F170" s="2" t="s">
        <v>50</v>
      </c>
      <c r="G170" s="2" t="s">
        <v>50</v>
      </c>
      <c r="H170" s="2" t="s">
        <v>50</v>
      </c>
      <c r="I170" s="2" t="s">
        <v>50</v>
      </c>
    </row>
    <row r="171" spans="1:9" ht="12.75">
      <c r="A171" s="3"/>
      <c r="B171" t="s">
        <v>14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</row>
    <row r="172" spans="1:9" ht="12.75">
      <c r="A172" s="3"/>
      <c r="B172" s="12" t="s">
        <v>8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</row>
    <row r="173" spans="1:9" ht="12.75">
      <c r="A173" s="3"/>
      <c r="B173" t="s">
        <v>33</v>
      </c>
      <c r="C173" s="2" t="s">
        <v>50</v>
      </c>
      <c r="D173" s="2" t="s">
        <v>50</v>
      </c>
      <c r="E173" s="2" t="s">
        <v>50</v>
      </c>
      <c r="F173" s="2" t="s">
        <v>50</v>
      </c>
      <c r="G173" s="2" t="s">
        <v>50</v>
      </c>
      <c r="H173" s="2" t="s">
        <v>50</v>
      </c>
      <c r="I173" s="2" t="s">
        <v>50</v>
      </c>
    </row>
    <row r="174" spans="1:9" ht="12.75">
      <c r="A174" s="3"/>
      <c r="B174" t="s">
        <v>14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</row>
    <row r="175" spans="1:9" ht="12.75">
      <c r="A175" s="3"/>
      <c r="B175" s="12" t="s">
        <v>8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</row>
    <row r="176" spans="1:9" ht="12.75">
      <c r="A176" s="3"/>
      <c r="B176" t="s">
        <v>34</v>
      </c>
      <c r="C176" s="2" t="s">
        <v>50</v>
      </c>
      <c r="D176" s="2" t="s">
        <v>50</v>
      </c>
      <c r="E176" s="2" t="s">
        <v>50</v>
      </c>
      <c r="F176" s="2" t="s">
        <v>50</v>
      </c>
      <c r="G176" s="2" t="s">
        <v>50</v>
      </c>
      <c r="H176" s="2" t="s">
        <v>50</v>
      </c>
      <c r="I176" s="2" t="s">
        <v>50</v>
      </c>
    </row>
    <row r="177" spans="1:9" ht="12.75">
      <c r="A177" s="3"/>
      <c r="B177" t="s">
        <v>14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</row>
    <row r="178" spans="1:9" ht="12.75">
      <c r="A178" s="3"/>
      <c r="B178" s="12" t="s">
        <v>8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</row>
    <row r="179" spans="1:9" ht="12.75">
      <c r="A179" s="3"/>
      <c r="B179" t="s">
        <v>63</v>
      </c>
      <c r="C179" s="2" t="s">
        <v>50</v>
      </c>
      <c r="D179" s="2" t="s">
        <v>50</v>
      </c>
      <c r="E179" s="2" t="s">
        <v>50</v>
      </c>
      <c r="F179" s="2" t="s">
        <v>50</v>
      </c>
      <c r="G179" s="2" t="s">
        <v>50</v>
      </c>
      <c r="H179" s="2" t="s">
        <v>50</v>
      </c>
      <c r="I179" s="2" t="s">
        <v>50</v>
      </c>
    </row>
    <row r="180" spans="1:9" ht="12.75">
      <c r="A180" s="3"/>
      <c r="B180" t="s">
        <v>14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</row>
    <row r="181" spans="1:9" ht="12.75">
      <c r="A181" s="3"/>
      <c r="B181" s="12" t="s">
        <v>8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</row>
    <row r="182" spans="1:9" ht="12.75">
      <c r="A182"/>
      <c r="B182" t="s">
        <v>64</v>
      </c>
      <c r="C182" s="2" t="s">
        <v>50</v>
      </c>
      <c r="D182" s="2" t="s">
        <v>50</v>
      </c>
      <c r="E182" s="2" t="s">
        <v>50</v>
      </c>
      <c r="F182" s="2" t="s">
        <v>50</v>
      </c>
      <c r="G182" s="2" t="s">
        <v>50</v>
      </c>
      <c r="H182" s="2" t="s">
        <v>50</v>
      </c>
      <c r="I182" s="2" t="s">
        <v>50</v>
      </c>
    </row>
    <row r="183" spans="1:9" ht="12.75">
      <c r="A183" s="3"/>
      <c r="B183" t="s">
        <v>14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</row>
    <row r="184" spans="1:9" ht="12.75">
      <c r="A184" s="3"/>
      <c r="B184" s="12" t="s">
        <v>8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</row>
    <row r="185" spans="1:9" ht="12.75">
      <c r="A185" s="3"/>
      <c r="B185" t="s">
        <v>65</v>
      </c>
      <c r="C185" s="2" t="s">
        <v>50</v>
      </c>
      <c r="D185" s="2" t="s">
        <v>50</v>
      </c>
      <c r="E185" s="2" t="s">
        <v>50</v>
      </c>
      <c r="F185" s="2" t="s">
        <v>50</v>
      </c>
      <c r="G185" s="2" t="s">
        <v>50</v>
      </c>
      <c r="H185" s="2" t="s">
        <v>50</v>
      </c>
      <c r="I185" s="2" t="s">
        <v>50</v>
      </c>
    </row>
    <row r="186" spans="1:9" ht="12.75">
      <c r="A186" s="3"/>
      <c r="B186" t="s">
        <v>16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</row>
    <row r="187" spans="1:9" ht="12.75">
      <c r="A187" s="3"/>
      <c r="B187" s="12" t="s">
        <v>8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</row>
    <row r="188" spans="1:9" ht="12.75">
      <c r="A188" s="3"/>
      <c r="B188" t="s">
        <v>66</v>
      </c>
      <c r="C188" s="2" t="s">
        <v>50</v>
      </c>
      <c r="D188" s="2" t="s">
        <v>50</v>
      </c>
      <c r="E188" s="2" t="s">
        <v>50</v>
      </c>
      <c r="F188" s="2" t="s">
        <v>50</v>
      </c>
      <c r="G188" s="2" t="s">
        <v>50</v>
      </c>
      <c r="H188" s="2" t="s">
        <v>50</v>
      </c>
      <c r="I188" s="2" t="s">
        <v>50</v>
      </c>
    </row>
    <row r="189" spans="1:9" ht="12.75">
      <c r="A189" s="3"/>
      <c r="B189" t="s">
        <v>16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</row>
    <row r="190" spans="1:9" ht="12.75">
      <c r="A190" s="3"/>
      <c r="B190" s="12" t="s">
        <v>8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</row>
    <row r="191" spans="1:9" ht="12.75">
      <c r="A191" s="3"/>
      <c r="B191" t="s">
        <v>67</v>
      </c>
      <c r="C191" s="2" t="s">
        <v>50</v>
      </c>
      <c r="D191" s="2" t="s">
        <v>50</v>
      </c>
      <c r="E191" s="2" t="s">
        <v>50</v>
      </c>
      <c r="F191" s="2" t="s">
        <v>50</v>
      </c>
      <c r="G191" s="2" t="s">
        <v>50</v>
      </c>
      <c r="H191" s="2" t="s">
        <v>50</v>
      </c>
      <c r="I191" s="2" t="s">
        <v>50</v>
      </c>
    </row>
    <row r="192" spans="1:9" ht="12.75">
      <c r="A192" s="3"/>
      <c r="B192" t="s">
        <v>16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</row>
    <row r="193" spans="1:9" ht="12.75">
      <c r="A193" s="3"/>
      <c r="B193" s="12" t="s">
        <v>8</v>
      </c>
      <c r="C193" s="7">
        <v>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</row>
    <row r="194" spans="1:9" ht="12.75">
      <c r="A194" s="3"/>
      <c r="B194" t="s">
        <v>68</v>
      </c>
      <c r="C194" s="2" t="s">
        <v>50</v>
      </c>
      <c r="D194" s="2" t="s">
        <v>50</v>
      </c>
      <c r="E194" s="2" t="s">
        <v>50</v>
      </c>
      <c r="F194" s="2" t="s">
        <v>50</v>
      </c>
      <c r="G194" s="2" t="s">
        <v>50</v>
      </c>
      <c r="H194" s="2" t="s">
        <v>50</v>
      </c>
      <c r="I194" s="2" t="s">
        <v>50</v>
      </c>
    </row>
    <row r="195" spans="1:9" ht="12.75">
      <c r="A195" s="3"/>
      <c r="B195" t="s">
        <v>16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</row>
    <row r="196" spans="1:9" ht="12.75">
      <c r="A196" s="3"/>
      <c r="B196" s="12" t="s">
        <v>8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</row>
    <row r="197" spans="1:9" ht="12.75">
      <c r="A197" s="3"/>
      <c r="B197" s="6"/>
      <c r="C197" s="13"/>
      <c r="D197" s="13"/>
      <c r="E197" s="13"/>
      <c r="F197" s="13"/>
      <c r="G197" s="13"/>
      <c r="H197" s="13"/>
      <c r="I197" s="13"/>
    </row>
    <row r="198" spans="2:9" ht="12.75">
      <c r="B198" s="4" t="s">
        <v>69</v>
      </c>
      <c r="C198" s="3" t="s">
        <v>1</v>
      </c>
      <c r="D198" s="3" t="s">
        <v>2</v>
      </c>
      <c r="E198" s="3" t="s">
        <v>3</v>
      </c>
      <c r="F198" s="93" t="str">
        <f>F166</f>
        <v>Oxford</v>
      </c>
      <c r="G198" s="3" t="s">
        <v>4</v>
      </c>
      <c r="H198" s="3" t="s">
        <v>22</v>
      </c>
      <c r="I198" s="3" t="s">
        <v>5</v>
      </c>
    </row>
    <row r="199" spans="1:3" ht="12.75">
      <c r="A199" s="3">
        <v>7</v>
      </c>
      <c r="B199" s="4" t="s">
        <v>27</v>
      </c>
      <c r="C199" s="89"/>
    </row>
    <row r="200" spans="1:9" ht="12.75">
      <c r="A200" s="3"/>
      <c r="B200" t="s">
        <v>7</v>
      </c>
      <c r="C200" s="15">
        <v>0</v>
      </c>
      <c r="D200" s="15">
        <v>0</v>
      </c>
      <c r="E200" s="15">
        <v>0</v>
      </c>
      <c r="F200" s="15">
        <v>0</v>
      </c>
      <c r="G200" s="15">
        <v>0</v>
      </c>
      <c r="H200" s="15">
        <v>0</v>
      </c>
      <c r="I200" s="15">
        <v>0</v>
      </c>
    </row>
    <row r="201" spans="1:9" ht="12.75">
      <c r="A201" s="3"/>
      <c r="B201" s="6" t="s">
        <v>8</v>
      </c>
      <c r="C201" s="7">
        <v>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</row>
    <row r="202" spans="1:9" ht="12.75">
      <c r="A202" s="3">
        <v>8</v>
      </c>
      <c r="B202" s="4" t="s">
        <v>28</v>
      </c>
      <c r="C202" s="89"/>
      <c r="D202" s="89"/>
      <c r="E202" s="89"/>
      <c r="F202" s="89"/>
      <c r="G202" s="89"/>
      <c r="H202" s="89"/>
      <c r="I202" s="89"/>
    </row>
    <row r="203" spans="1:9" ht="12.75">
      <c r="A203"/>
      <c r="B203" t="s">
        <v>7</v>
      </c>
      <c r="C203" s="5">
        <v>0</v>
      </c>
      <c r="D203" s="5">
        <v>0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</row>
    <row r="204" spans="1:9" ht="12.75">
      <c r="A204" s="3"/>
      <c r="B204" s="6" t="s">
        <v>8</v>
      </c>
      <c r="C204" s="7">
        <v>0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</row>
    <row r="205" ht="12.75">
      <c r="A205" s="3"/>
    </row>
    <row r="206" spans="1:9" ht="12.75">
      <c r="A206"/>
      <c r="I206"/>
    </row>
    <row r="207" spans="1:9" ht="15">
      <c r="A207"/>
      <c r="E207" s="33" t="s">
        <v>61</v>
      </c>
      <c r="F207" s="33"/>
      <c r="I207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94"/>
  <sheetViews>
    <sheetView zoomScalePageLayoutView="0" workbookViewId="0" topLeftCell="A16">
      <selection activeCell="L75" sqref="L75"/>
    </sheetView>
  </sheetViews>
  <sheetFormatPr defaultColWidth="9.140625" defaultRowHeight="12.75"/>
  <cols>
    <col min="1" max="1" width="16.140625" style="51" customWidth="1"/>
    <col min="2" max="2" width="18.421875" style="51" bestFit="1" customWidth="1"/>
    <col min="3" max="3" width="6.00390625" style="51" customWidth="1"/>
    <col min="4" max="4" width="9.140625" style="51" customWidth="1"/>
    <col min="5" max="5" width="11.7109375" style="51" customWidth="1"/>
    <col min="6" max="6" width="14.8515625" style="51" customWidth="1"/>
    <col min="7" max="8" width="14.140625" style="51" customWidth="1"/>
    <col min="9" max="9" width="11.28125" style="51" bestFit="1" customWidth="1"/>
    <col min="10" max="10" width="4.421875" style="51" hidden="1" customWidth="1"/>
    <col min="11" max="11" width="9.421875" style="97" customWidth="1"/>
    <col min="12" max="12" width="8.28125" style="51" customWidth="1"/>
    <col min="13" max="13" width="6.57421875" style="51" customWidth="1"/>
    <col min="14" max="15" width="9.140625" style="53" customWidth="1"/>
    <col min="16" max="16384" width="9.140625" style="51" customWidth="1"/>
  </cols>
  <sheetData>
    <row r="1" spans="1:13" ht="18">
      <c r="A1" s="48" t="s">
        <v>37</v>
      </c>
      <c r="B1" s="48"/>
      <c r="C1" s="48"/>
      <c r="D1" s="48"/>
      <c r="E1" s="48"/>
      <c r="F1" s="48"/>
      <c r="G1" s="48"/>
      <c r="H1" s="48"/>
      <c r="I1" s="49"/>
      <c r="J1" s="49"/>
      <c r="K1" s="99"/>
      <c r="L1" s="49"/>
      <c r="M1" s="49"/>
    </row>
    <row r="2" spans="1:13" ht="18">
      <c r="A2" s="54" t="s">
        <v>75</v>
      </c>
      <c r="B2" s="55"/>
      <c r="C2" s="83" t="str">
        <f>'Boys U11'!C2</f>
        <v>Windrush Leisure Centre, Witney</v>
      </c>
      <c r="E2" s="56"/>
      <c r="F2" s="56"/>
      <c r="G2" s="54" t="s">
        <v>73</v>
      </c>
      <c r="H2" s="121" t="str">
        <f>'Boys U11'!G2</f>
        <v>13th January 2019</v>
      </c>
      <c r="J2" s="48"/>
      <c r="K2" s="99"/>
      <c r="L2" s="49"/>
      <c r="M2" s="49"/>
    </row>
    <row r="3" spans="1:13" ht="18.75" thickBot="1">
      <c r="A3" s="48" t="s">
        <v>38</v>
      </c>
      <c r="B3" s="48"/>
      <c r="C3" s="48"/>
      <c r="D3" s="48"/>
      <c r="E3" s="48"/>
      <c r="F3" s="48"/>
      <c r="G3" s="48"/>
      <c r="H3" s="48"/>
      <c r="I3" s="49"/>
      <c r="J3" s="49"/>
      <c r="K3" s="99"/>
      <c r="L3" s="49"/>
      <c r="M3" s="49"/>
    </row>
    <row r="4" spans="1:14" ht="15.75" thickBot="1">
      <c r="A4" s="50"/>
      <c r="B4" s="50"/>
      <c r="C4" s="50"/>
      <c r="D4" s="50"/>
      <c r="E4" s="50"/>
      <c r="F4" s="50"/>
      <c r="G4" s="50"/>
      <c r="H4" s="50"/>
      <c r="N4" s="57"/>
    </row>
    <row r="5" spans="1:15" ht="13.5" thickBot="1">
      <c r="A5" s="122" t="s">
        <v>39</v>
      </c>
      <c r="B5" s="123" t="s">
        <v>40</v>
      </c>
      <c r="C5" s="124" t="s">
        <v>41</v>
      </c>
      <c r="D5" s="125" t="s">
        <v>42</v>
      </c>
      <c r="E5" s="126" t="s">
        <v>43</v>
      </c>
      <c r="F5" s="127" t="s">
        <v>30</v>
      </c>
      <c r="G5" s="127" t="s">
        <v>71</v>
      </c>
      <c r="H5" s="127" t="s">
        <v>13</v>
      </c>
      <c r="I5" s="128" t="s">
        <v>26</v>
      </c>
      <c r="J5" s="128" t="s">
        <v>44</v>
      </c>
      <c r="K5" s="129" t="s">
        <v>45</v>
      </c>
      <c r="L5" s="129" t="s">
        <v>46</v>
      </c>
      <c r="M5" s="128" t="s">
        <v>8</v>
      </c>
      <c r="N5" s="68"/>
      <c r="O5" s="68"/>
    </row>
    <row r="6" spans="1:15" ht="13.5" thickBot="1">
      <c r="A6" s="85" t="s">
        <v>204</v>
      </c>
      <c r="B6" s="73" t="str">
        <f>'Boys U11'!C$5</f>
        <v>Abingdon</v>
      </c>
      <c r="C6" s="66" t="s">
        <v>47</v>
      </c>
      <c r="D6" s="130">
        <v>10</v>
      </c>
      <c r="E6" s="131"/>
      <c r="F6" s="131"/>
      <c r="G6" s="131">
        <v>16</v>
      </c>
      <c r="H6" s="131"/>
      <c r="I6" s="131">
        <v>16</v>
      </c>
      <c r="J6" s="131"/>
      <c r="K6" s="131"/>
      <c r="L6" s="132"/>
      <c r="M6" s="74">
        <f>SUM(D6:L6)</f>
        <v>42</v>
      </c>
      <c r="N6" s="68"/>
      <c r="O6" s="68"/>
    </row>
    <row r="7" spans="1:15" ht="13.5" thickBot="1">
      <c r="A7" s="78"/>
      <c r="B7" s="73" t="str">
        <f>'Boys U11'!C$5</f>
        <v>Abingdon</v>
      </c>
      <c r="C7" s="72" t="s">
        <v>47</v>
      </c>
      <c r="D7" s="133"/>
      <c r="E7" s="134"/>
      <c r="F7" s="134"/>
      <c r="G7" s="134"/>
      <c r="H7" s="134"/>
      <c r="I7" s="134"/>
      <c r="J7" s="134"/>
      <c r="K7" s="134"/>
      <c r="L7" s="135"/>
      <c r="M7" s="77">
        <f aca="true" t="shared" si="0" ref="M7:M13">SUM(D7:L7)</f>
        <v>0</v>
      </c>
      <c r="N7" s="68"/>
      <c r="O7" s="68"/>
    </row>
    <row r="8" spans="1:15" ht="13.5" thickBot="1">
      <c r="A8" s="85"/>
      <c r="B8" s="73" t="str">
        <f>'Boys U11'!C$5</f>
        <v>Abingdon</v>
      </c>
      <c r="C8" s="66" t="s">
        <v>47</v>
      </c>
      <c r="D8" s="133"/>
      <c r="E8" s="134"/>
      <c r="F8" s="134"/>
      <c r="G8" s="134"/>
      <c r="H8" s="134"/>
      <c r="I8" s="134"/>
      <c r="J8" s="134"/>
      <c r="K8" s="134"/>
      <c r="L8" s="135"/>
      <c r="M8" s="74">
        <f t="shared" si="0"/>
        <v>0</v>
      </c>
      <c r="N8" s="68"/>
      <c r="O8" s="68"/>
    </row>
    <row r="9" spans="1:15" ht="13.5" thickBot="1">
      <c r="A9" s="78"/>
      <c r="B9" s="73" t="str">
        <f>'Boys U11'!C$5</f>
        <v>Abingdon</v>
      </c>
      <c r="C9" s="72" t="s">
        <v>47</v>
      </c>
      <c r="D9" s="133"/>
      <c r="E9" s="134"/>
      <c r="F9" s="134"/>
      <c r="G9" s="134"/>
      <c r="H9" s="134"/>
      <c r="I9" s="134"/>
      <c r="J9" s="134"/>
      <c r="K9" s="134"/>
      <c r="L9" s="135"/>
      <c r="M9" s="77">
        <f t="shared" si="0"/>
        <v>0</v>
      </c>
      <c r="N9" s="136" t="s">
        <v>97</v>
      </c>
      <c r="O9" s="137">
        <f>LARGE(M$6:M$13,1)</f>
        <v>42</v>
      </c>
    </row>
    <row r="10" spans="1:15" ht="13.5" thickBot="1">
      <c r="A10" s="85"/>
      <c r="B10" s="73" t="str">
        <f>'Boys U11'!C$5</f>
        <v>Abingdon</v>
      </c>
      <c r="C10" s="66" t="s">
        <v>47</v>
      </c>
      <c r="D10" s="133"/>
      <c r="E10" s="134"/>
      <c r="F10" s="134"/>
      <c r="G10" s="134"/>
      <c r="H10" s="134"/>
      <c r="I10" s="134"/>
      <c r="J10" s="134"/>
      <c r="K10" s="134"/>
      <c r="L10" s="135"/>
      <c r="M10" s="74">
        <f t="shared" si="0"/>
        <v>0</v>
      </c>
      <c r="N10" s="138" t="s">
        <v>98</v>
      </c>
      <c r="O10" s="139">
        <f>LARGE(M$6:M$13,2)</f>
        <v>0</v>
      </c>
    </row>
    <row r="11" spans="1:15" ht="13.5" thickBot="1">
      <c r="A11" s="78"/>
      <c r="B11" s="73" t="str">
        <f>'Boys U11'!C$5</f>
        <v>Abingdon</v>
      </c>
      <c r="C11" s="72" t="s">
        <v>47</v>
      </c>
      <c r="D11" s="133"/>
      <c r="E11" s="134"/>
      <c r="F11" s="134"/>
      <c r="G11" s="134"/>
      <c r="H11" s="134"/>
      <c r="I11" s="134"/>
      <c r="J11" s="134"/>
      <c r="K11" s="134"/>
      <c r="L11" s="135"/>
      <c r="M11" s="77">
        <f t="shared" si="0"/>
        <v>0</v>
      </c>
      <c r="N11" s="138" t="s">
        <v>99</v>
      </c>
      <c r="O11" s="139">
        <f>LARGE(M$6:M$13,3)</f>
        <v>0</v>
      </c>
    </row>
    <row r="12" spans="1:15" ht="13.5" thickBot="1">
      <c r="A12" s="85"/>
      <c r="B12" s="73" t="str">
        <f>'Boys U11'!C$5</f>
        <v>Abingdon</v>
      </c>
      <c r="C12" s="66" t="s">
        <v>47</v>
      </c>
      <c r="D12" s="133"/>
      <c r="E12" s="134"/>
      <c r="F12" s="134"/>
      <c r="G12" s="134"/>
      <c r="H12" s="134"/>
      <c r="I12" s="134"/>
      <c r="J12" s="134"/>
      <c r="K12" s="134"/>
      <c r="L12" s="135"/>
      <c r="M12" s="74">
        <f t="shared" si="0"/>
        <v>0</v>
      </c>
      <c r="N12" s="138" t="s">
        <v>100</v>
      </c>
      <c r="O12" s="139">
        <f>LARGE(M$6:M$13,4)</f>
        <v>0</v>
      </c>
    </row>
    <row r="13" spans="1:15" ht="13.5" thickBot="1">
      <c r="A13" s="78"/>
      <c r="B13" s="73" t="str">
        <f>'Boys U11'!C$5</f>
        <v>Abingdon</v>
      </c>
      <c r="C13" s="72" t="s">
        <v>47</v>
      </c>
      <c r="D13" s="140"/>
      <c r="E13" s="141"/>
      <c r="F13" s="141"/>
      <c r="G13" s="141"/>
      <c r="H13" s="141"/>
      <c r="I13" s="141"/>
      <c r="J13" s="141"/>
      <c r="K13" s="141"/>
      <c r="L13" s="142"/>
      <c r="M13" s="77">
        <f t="shared" si="0"/>
        <v>0</v>
      </c>
      <c r="N13" s="138" t="s">
        <v>45</v>
      </c>
      <c r="O13" s="139">
        <f>M14</f>
        <v>0</v>
      </c>
    </row>
    <row r="14" spans="1:15" ht="13.5" thickBot="1">
      <c r="A14" s="76" t="s">
        <v>45</v>
      </c>
      <c r="B14" s="73" t="str">
        <f>'Boys U11'!C$5</f>
        <v>Abingdon</v>
      </c>
      <c r="C14" s="143" t="s">
        <v>47</v>
      </c>
      <c r="D14" s="144"/>
      <c r="E14" s="145"/>
      <c r="F14" s="144"/>
      <c r="G14" s="145"/>
      <c r="H14" s="144"/>
      <c r="I14" s="146"/>
      <c r="J14" s="145"/>
      <c r="K14" s="73"/>
      <c r="L14" s="147"/>
      <c r="M14" s="59">
        <f>SUM(D14:L14)</f>
        <v>0</v>
      </c>
      <c r="N14" s="138" t="s">
        <v>46</v>
      </c>
      <c r="O14" s="139">
        <f>M15</f>
        <v>0</v>
      </c>
    </row>
    <row r="15" spans="1:15" ht="13.5" thickBot="1">
      <c r="A15" s="60" t="s">
        <v>46</v>
      </c>
      <c r="B15" s="73" t="str">
        <f>'Boys U11'!C$5</f>
        <v>Abingdon</v>
      </c>
      <c r="C15" s="148" t="s">
        <v>47</v>
      </c>
      <c r="D15" s="149"/>
      <c r="E15" s="150"/>
      <c r="F15" s="149"/>
      <c r="G15" s="150"/>
      <c r="H15" s="149"/>
      <c r="I15" s="151"/>
      <c r="J15" s="152"/>
      <c r="K15" s="153"/>
      <c r="L15" s="79"/>
      <c r="M15" s="61">
        <f>SUM(D15:L15)</f>
        <v>0</v>
      </c>
      <c r="N15" s="154" t="s">
        <v>51</v>
      </c>
      <c r="O15" s="155">
        <f>SUM(O9:O14)</f>
        <v>42</v>
      </c>
    </row>
    <row r="16" spans="1:15" ht="13.5" thickBot="1">
      <c r="A16" s="81" t="s">
        <v>143</v>
      </c>
      <c r="B16" s="73" t="str">
        <f>'Boys U11'!D$5</f>
        <v>Banbury</v>
      </c>
      <c r="C16" s="80" t="s">
        <v>47</v>
      </c>
      <c r="D16" s="156">
        <v>20</v>
      </c>
      <c r="E16" s="157"/>
      <c r="F16" s="157"/>
      <c r="G16" s="157">
        <v>20</v>
      </c>
      <c r="H16" s="157"/>
      <c r="I16" s="158">
        <v>20</v>
      </c>
      <c r="J16" s="158"/>
      <c r="K16" s="158"/>
      <c r="L16" s="137"/>
      <c r="M16" s="74">
        <f aca="true" t="shared" si="1" ref="M16:M75">SUM(D16:L16)</f>
        <v>60</v>
      </c>
      <c r="N16" s="68"/>
      <c r="O16" s="68"/>
    </row>
    <row r="17" spans="1:15" ht="13.5" thickBot="1">
      <c r="A17" s="64" t="s">
        <v>144</v>
      </c>
      <c r="B17" s="73" t="str">
        <f>'Boys U11'!D$5</f>
        <v>Banbury</v>
      </c>
      <c r="C17" s="72" t="s">
        <v>47</v>
      </c>
      <c r="D17" s="159">
        <v>16</v>
      </c>
      <c r="E17" s="160"/>
      <c r="F17" s="160">
        <v>17</v>
      </c>
      <c r="G17" s="160"/>
      <c r="H17" s="160">
        <v>16</v>
      </c>
      <c r="I17" s="161"/>
      <c r="J17" s="161"/>
      <c r="K17" s="161"/>
      <c r="L17" s="139"/>
      <c r="M17" s="77">
        <f t="shared" si="1"/>
        <v>49</v>
      </c>
      <c r="N17" s="68"/>
      <c r="O17" s="68"/>
    </row>
    <row r="18" spans="1:15" ht="13.5" thickBot="1">
      <c r="A18" s="81" t="s">
        <v>145</v>
      </c>
      <c r="B18" s="73" t="str">
        <f>'Boys U11'!D$5</f>
        <v>Banbury</v>
      </c>
      <c r="C18" s="66" t="s">
        <v>47</v>
      </c>
      <c r="D18" s="159">
        <v>19</v>
      </c>
      <c r="E18" s="160"/>
      <c r="F18" s="160"/>
      <c r="G18" s="160">
        <v>18</v>
      </c>
      <c r="H18" s="160">
        <v>18</v>
      </c>
      <c r="I18" s="161"/>
      <c r="J18" s="161"/>
      <c r="K18" s="161"/>
      <c r="L18" s="139"/>
      <c r="M18" s="74">
        <f t="shared" si="1"/>
        <v>55</v>
      </c>
      <c r="N18" s="68"/>
      <c r="O18" s="68"/>
    </row>
    <row r="19" spans="1:15" ht="13.5" thickBot="1">
      <c r="A19" s="64" t="s">
        <v>146</v>
      </c>
      <c r="B19" s="73" t="str">
        <f>'Boys U11'!D$5</f>
        <v>Banbury</v>
      </c>
      <c r="C19" s="72" t="s">
        <v>47</v>
      </c>
      <c r="D19" s="159">
        <v>12</v>
      </c>
      <c r="E19" s="160"/>
      <c r="F19" s="160">
        <v>16</v>
      </c>
      <c r="G19" s="160"/>
      <c r="H19" s="160">
        <v>14</v>
      </c>
      <c r="I19" s="161"/>
      <c r="J19" s="161"/>
      <c r="K19" s="161"/>
      <c r="L19" s="139"/>
      <c r="M19" s="77">
        <f t="shared" si="1"/>
        <v>42</v>
      </c>
      <c r="N19" s="136" t="s">
        <v>97</v>
      </c>
      <c r="O19" s="137">
        <f>LARGE(M$16:M$23,1)</f>
        <v>60</v>
      </c>
    </row>
    <row r="20" spans="1:15" ht="13.5" thickBot="1">
      <c r="A20" s="81" t="s">
        <v>281</v>
      </c>
      <c r="B20" s="73" t="str">
        <f>'Boys U11'!D$5</f>
        <v>Banbury</v>
      </c>
      <c r="C20" s="66" t="s">
        <v>47</v>
      </c>
      <c r="D20" s="159">
        <v>11</v>
      </c>
      <c r="E20" s="160"/>
      <c r="F20" s="160"/>
      <c r="G20" s="160">
        <v>14</v>
      </c>
      <c r="H20" s="160"/>
      <c r="I20" s="161">
        <v>18</v>
      </c>
      <c r="J20" s="161"/>
      <c r="K20" s="161"/>
      <c r="L20" s="139"/>
      <c r="M20" s="74">
        <f t="shared" si="1"/>
        <v>43</v>
      </c>
      <c r="N20" s="138" t="s">
        <v>98</v>
      </c>
      <c r="O20" s="139">
        <f>LARGE(M$16:M$23,2)</f>
        <v>55</v>
      </c>
    </row>
    <row r="21" spans="1:15" ht="13.5" thickBot="1">
      <c r="A21" s="64"/>
      <c r="B21" s="73" t="str">
        <f>'Boys U11'!D$5</f>
        <v>Banbury</v>
      </c>
      <c r="C21" s="72" t="s">
        <v>47</v>
      </c>
      <c r="D21" s="159"/>
      <c r="E21" s="160"/>
      <c r="F21" s="160"/>
      <c r="G21" s="160"/>
      <c r="H21" s="160"/>
      <c r="I21" s="161"/>
      <c r="J21" s="161"/>
      <c r="K21" s="161"/>
      <c r="L21" s="139"/>
      <c r="M21" s="77">
        <f t="shared" si="1"/>
        <v>0</v>
      </c>
      <c r="N21" s="138" t="s">
        <v>99</v>
      </c>
      <c r="O21" s="139">
        <f>LARGE(M$16:M$23,3)</f>
        <v>49</v>
      </c>
    </row>
    <row r="22" spans="1:15" ht="13.5" thickBot="1">
      <c r="A22" s="81"/>
      <c r="B22" s="73" t="str">
        <f>'Boys U11'!D$5</f>
        <v>Banbury</v>
      </c>
      <c r="C22" s="66" t="s">
        <v>47</v>
      </c>
      <c r="D22" s="159"/>
      <c r="E22" s="160"/>
      <c r="F22" s="160"/>
      <c r="G22" s="160"/>
      <c r="H22" s="160"/>
      <c r="I22" s="161"/>
      <c r="J22" s="161"/>
      <c r="K22" s="161"/>
      <c r="L22" s="139"/>
      <c r="M22" s="74">
        <f t="shared" si="1"/>
        <v>0</v>
      </c>
      <c r="N22" s="138" t="s">
        <v>100</v>
      </c>
      <c r="O22" s="139">
        <f>LARGE(M$16:M$23,4)</f>
        <v>43</v>
      </c>
    </row>
    <row r="23" spans="1:15" ht="13.5" thickBot="1">
      <c r="A23" s="95"/>
      <c r="B23" s="73" t="str">
        <f>'Boys U11'!D$5</f>
        <v>Banbury</v>
      </c>
      <c r="C23" s="72" t="s">
        <v>47</v>
      </c>
      <c r="D23" s="162"/>
      <c r="E23" s="163"/>
      <c r="F23" s="163"/>
      <c r="G23" s="163"/>
      <c r="H23" s="163"/>
      <c r="I23" s="164"/>
      <c r="J23" s="164"/>
      <c r="K23" s="164"/>
      <c r="L23" s="155"/>
      <c r="M23" s="77">
        <f t="shared" si="1"/>
        <v>0</v>
      </c>
      <c r="N23" s="138" t="s">
        <v>45</v>
      </c>
      <c r="O23" s="139">
        <f>M24</f>
        <v>0</v>
      </c>
    </row>
    <row r="24" spans="1:15" ht="13.5" thickBot="1">
      <c r="A24" s="76" t="s">
        <v>45</v>
      </c>
      <c r="B24" s="73" t="str">
        <f>'Boys U11'!D$5</f>
        <v>Banbury</v>
      </c>
      <c r="C24" s="143" t="s">
        <v>47</v>
      </c>
      <c r="D24" s="165"/>
      <c r="E24" s="166"/>
      <c r="F24" s="165"/>
      <c r="G24" s="166"/>
      <c r="H24" s="165"/>
      <c r="I24" s="146"/>
      <c r="J24" s="145"/>
      <c r="K24" s="73"/>
      <c r="L24" s="147"/>
      <c r="M24" s="59">
        <f t="shared" si="1"/>
        <v>0</v>
      </c>
      <c r="N24" s="138" t="s">
        <v>46</v>
      </c>
      <c r="O24" s="139">
        <f>M25</f>
        <v>20</v>
      </c>
    </row>
    <row r="25" spans="1:15" ht="13.5" thickBot="1">
      <c r="A25" s="60" t="s">
        <v>46</v>
      </c>
      <c r="B25" s="73" t="str">
        <f>'Boys U11'!D$5</f>
        <v>Banbury</v>
      </c>
      <c r="C25" s="75" t="s">
        <v>47</v>
      </c>
      <c r="D25" s="149"/>
      <c r="E25" s="150"/>
      <c r="F25" s="149"/>
      <c r="G25" s="150"/>
      <c r="H25" s="149"/>
      <c r="I25" s="151"/>
      <c r="J25" s="152"/>
      <c r="K25" s="153"/>
      <c r="L25" s="217">
        <v>20</v>
      </c>
      <c r="M25" s="61">
        <f t="shared" si="1"/>
        <v>20</v>
      </c>
      <c r="N25" s="154" t="s">
        <v>51</v>
      </c>
      <c r="O25" s="155">
        <f>SUM(O19:O24)</f>
        <v>227</v>
      </c>
    </row>
    <row r="26" spans="1:15" ht="13.5" thickBot="1">
      <c r="A26" s="81" t="s">
        <v>271</v>
      </c>
      <c r="B26" s="73" t="str">
        <f>'Boys U11'!E$5</f>
        <v>Bicester</v>
      </c>
      <c r="C26" s="80" t="s">
        <v>47</v>
      </c>
      <c r="D26" s="156">
        <v>15</v>
      </c>
      <c r="E26" s="157"/>
      <c r="F26" s="157">
        <v>19</v>
      </c>
      <c r="G26" s="157"/>
      <c r="H26" s="157"/>
      <c r="I26" s="158">
        <v>19</v>
      </c>
      <c r="J26" s="158"/>
      <c r="K26" s="158"/>
      <c r="L26" s="137"/>
      <c r="M26" s="74">
        <f t="shared" si="1"/>
        <v>53</v>
      </c>
      <c r="N26" s="68"/>
      <c r="O26" s="68"/>
    </row>
    <row r="27" spans="1:15" ht="13.5" thickBot="1">
      <c r="A27" s="64" t="s">
        <v>279</v>
      </c>
      <c r="B27" s="73" t="str">
        <f>'Boys U11'!E$5</f>
        <v>Bicester</v>
      </c>
      <c r="C27" s="72" t="s">
        <v>47</v>
      </c>
      <c r="D27" s="159"/>
      <c r="E27" s="160">
        <v>17</v>
      </c>
      <c r="F27" s="160"/>
      <c r="G27" s="160">
        <v>19</v>
      </c>
      <c r="H27" s="160">
        <v>15</v>
      </c>
      <c r="I27" s="161"/>
      <c r="J27" s="161"/>
      <c r="K27" s="161"/>
      <c r="L27" s="139"/>
      <c r="M27" s="77">
        <f t="shared" si="1"/>
        <v>51</v>
      </c>
      <c r="N27" s="68"/>
      <c r="O27" s="68"/>
    </row>
    <row r="28" spans="1:15" ht="13.5" thickBot="1">
      <c r="A28" s="64"/>
      <c r="B28" s="73" t="str">
        <f>'Boys U11'!E$5</f>
        <v>Bicester</v>
      </c>
      <c r="C28" s="72" t="s">
        <v>47</v>
      </c>
      <c r="D28" s="159"/>
      <c r="E28" s="160"/>
      <c r="F28" s="160"/>
      <c r="G28" s="160"/>
      <c r="H28" s="160"/>
      <c r="I28" s="161"/>
      <c r="J28" s="161"/>
      <c r="K28" s="161"/>
      <c r="L28" s="139"/>
      <c r="M28" s="77">
        <f t="shared" si="1"/>
        <v>0</v>
      </c>
      <c r="N28" s="68"/>
      <c r="O28" s="68"/>
    </row>
    <row r="29" spans="1:15" ht="13.5" thickBot="1">
      <c r="A29" s="81"/>
      <c r="B29" s="73" t="str">
        <f>'Boys U11'!E$5</f>
        <v>Bicester</v>
      </c>
      <c r="C29" s="66" t="s">
        <v>47</v>
      </c>
      <c r="D29" s="159"/>
      <c r="E29" s="160"/>
      <c r="F29" s="160"/>
      <c r="G29" s="160"/>
      <c r="H29" s="160"/>
      <c r="I29" s="161"/>
      <c r="J29" s="161"/>
      <c r="K29" s="161"/>
      <c r="L29" s="139"/>
      <c r="M29" s="74">
        <f t="shared" si="1"/>
        <v>0</v>
      </c>
      <c r="N29" s="136" t="s">
        <v>97</v>
      </c>
      <c r="O29" s="137">
        <f>LARGE(M$26:M$33,1)</f>
        <v>53</v>
      </c>
    </row>
    <row r="30" spans="1:15" ht="13.5" thickBot="1">
      <c r="A30" s="95"/>
      <c r="B30" s="73" t="str">
        <f>'Boys U11'!E$5</f>
        <v>Bicester</v>
      </c>
      <c r="C30" s="72" t="s">
        <v>47</v>
      </c>
      <c r="D30" s="159"/>
      <c r="E30" s="160"/>
      <c r="F30" s="160"/>
      <c r="G30" s="160"/>
      <c r="H30" s="160"/>
      <c r="I30" s="161"/>
      <c r="J30" s="161"/>
      <c r="K30" s="161"/>
      <c r="L30" s="139"/>
      <c r="M30" s="77">
        <f t="shared" si="1"/>
        <v>0</v>
      </c>
      <c r="N30" s="138" t="s">
        <v>98</v>
      </c>
      <c r="O30" s="139">
        <f>LARGE(M$26:M$33,2)</f>
        <v>51</v>
      </c>
    </row>
    <row r="31" spans="1:15" ht="13.5" thickBot="1">
      <c r="A31" s="94"/>
      <c r="B31" s="73" t="str">
        <f>'Boys U11'!E$5</f>
        <v>Bicester</v>
      </c>
      <c r="C31" s="66" t="s">
        <v>47</v>
      </c>
      <c r="D31" s="159"/>
      <c r="E31" s="160"/>
      <c r="F31" s="160"/>
      <c r="G31" s="160"/>
      <c r="H31" s="160"/>
      <c r="I31" s="161"/>
      <c r="J31" s="161"/>
      <c r="K31" s="161"/>
      <c r="L31" s="139"/>
      <c r="M31" s="74">
        <f t="shared" si="1"/>
        <v>0</v>
      </c>
      <c r="N31" s="138" t="s">
        <v>99</v>
      </c>
      <c r="O31" s="139">
        <f>LARGE(M$26:M$33,3)</f>
        <v>0</v>
      </c>
    </row>
    <row r="32" spans="1:15" ht="13.5" thickBot="1">
      <c r="A32" s="95"/>
      <c r="B32" s="73" t="str">
        <f>'Boys U11'!E$5</f>
        <v>Bicester</v>
      </c>
      <c r="C32" s="72" t="s">
        <v>47</v>
      </c>
      <c r="D32" s="159"/>
      <c r="E32" s="160"/>
      <c r="F32" s="160"/>
      <c r="G32" s="160"/>
      <c r="H32" s="160"/>
      <c r="I32" s="161"/>
      <c r="J32" s="161"/>
      <c r="K32" s="161"/>
      <c r="L32" s="139"/>
      <c r="M32" s="77">
        <f t="shared" si="1"/>
        <v>0</v>
      </c>
      <c r="N32" s="138" t="s">
        <v>100</v>
      </c>
      <c r="O32" s="139">
        <f>LARGE(M$26:M$33,4)</f>
        <v>0</v>
      </c>
    </row>
    <row r="33" spans="1:15" ht="13.5" thickBot="1">
      <c r="A33" s="167"/>
      <c r="B33" s="73" t="str">
        <f>'Boys U11'!E$5</f>
        <v>Bicester</v>
      </c>
      <c r="C33" s="71" t="s">
        <v>47</v>
      </c>
      <c r="D33" s="159"/>
      <c r="E33" s="160"/>
      <c r="F33" s="160"/>
      <c r="G33" s="160"/>
      <c r="H33" s="160"/>
      <c r="I33" s="161"/>
      <c r="J33" s="161"/>
      <c r="K33" s="161"/>
      <c r="L33" s="139"/>
      <c r="M33" s="77">
        <f t="shared" si="1"/>
        <v>0</v>
      </c>
      <c r="N33" s="138" t="s">
        <v>45</v>
      </c>
      <c r="O33" s="139">
        <f>M34</f>
        <v>20</v>
      </c>
    </row>
    <row r="34" spans="1:15" ht="13.5" thickBot="1">
      <c r="A34" s="168" t="s">
        <v>45</v>
      </c>
      <c r="B34" s="73" t="str">
        <f>'Boys U11'!E$5</f>
        <v>Bicester</v>
      </c>
      <c r="C34" s="169" t="s">
        <v>47</v>
      </c>
      <c r="D34" s="170"/>
      <c r="E34" s="171"/>
      <c r="F34" s="172"/>
      <c r="G34" s="171"/>
      <c r="H34" s="172"/>
      <c r="I34" s="173"/>
      <c r="J34" s="174"/>
      <c r="K34" s="58">
        <v>20</v>
      </c>
      <c r="L34" s="175"/>
      <c r="M34" s="102">
        <f t="shared" si="1"/>
        <v>20</v>
      </c>
      <c r="N34" s="138" t="s">
        <v>46</v>
      </c>
      <c r="O34" s="139">
        <f>M35</f>
        <v>0</v>
      </c>
    </row>
    <row r="35" spans="1:15" ht="13.5" thickBot="1">
      <c r="A35" s="176" t="s">
        <v>46</v>
      </c>
      <c r="B35" s="73" t="str">
        <f>'Boys U11'!E$5</f>
        <v>Bicester</v>
      </c>
      <c r="C35" s="169" t="s">
        <v>47</v>
      </c>
      <c r="D35" s="177"/>
      <c r="E35" s="150"/>
      <c r="F35" s="149"/>
      <c r="G35" s="150"/>
      <c r="H35" s="149"/>
      <c r="I35" s="178"/>
      <c r="J35" s="152"/>
      <c r="K35" s="153"/>
      <c r="L35" s="52"/>
      <c r="M35" s="61">
        <f t="shared" si="1"/>
        <v>0</v>
      </c>
      <c r="N35" s="154" t="s">
        <v>51</v>
      </c>
      <c r="O35" s="155">
        <f>SUM(O29:O34)</f>
        <v>124</v>
      </c>
    </row>
    <row r="36" spans="1:15" ht="13.5" thickBot="1">
      <c r="A36" s="179"/>
      <c r="B36" s="73" t="str">
        <f>'Boys U11'!F$5</f>
        <v>Oxford</v>
      </c>
      <c r="C36" s="91" t="s">
        <v>47</v>
      </c>
      <c r="D36" s="156"/>
      <c r="E36" s="157"/>
      <c r="F36" s="157"/>
      <c r="G36" s="157"/>
      <c r="H36" s="157"/>
      <c r="I36" s="158"/>
      <c r="J36" s="158"/>
      <c r="K36" s="158"/>
      <c r="L36" s="137"/>
      <c r="M36" s="74">
        <f>SUM(D36:L36)</f>
        <v>0</v>
      </c>
      <c r="N36" s="68"/>
      <c r="O36" s="68"/>
    </row>
    <row r="37" spans="1:15" ht="13.5" thickBot="1">
      <c r="A37" s="180"/>
      <c r="B37" s="73" t="str">
        <f>'Boys U11'!F$5</f>
        <v>Oxford</v>
      </c>
      <c r="C37" s="91" t="s">
        <v>47</v>
      </c>
      <c r="D37" s="159"/>
      <c r="E37" s="160"/>
      <c r="F37" s="160"/>
      <c r="G37" s="160"/>
      <c r="H37" s="160"/>
      <c r="I37" s="161"/>
      <c r="J37" s="161"/>
      <c r="K37" s="161"/>
      <c r="L37" s="139"/>
      <c r="M37" s="77">
        <f aca="true" t="shared" si="2" ref="M37:M45">SUM(D37:L37)</f>
        <v>0</v>
      </c>
      <c r="N37" s="68"/>
      <c r="O37" s="68"/>
    </row>
    <row r="38" spans="1:15" ht="13.5" thickBot="1">
      <c r="A38" s="179"/>
      <c r="B38" s="73" t="str">
        <f>'Boys U11'!F$5</f>
        <v>Oxford</v>
      </c>
      <c r="C38" s="91" t="s">
        <v>47</v>
      </c>
      <c r="D38" s="159"/>
      <c r="E38" s="160"/>
      <c r="F38" s="160"/>
      <c r="G38" s="160"/>
      <c r="H38" s="160"/>
      <c r="I38" s="161"/>
      <c r="J38" s="161"/>
      <c r="K38" s="161"/>
      <c r="L38" s="139"/>
      <c r="M38" s="74">
        <f t="shared" si="2"/>
        <v>0</v>
      </c>
      <c r="N38" s="68"/>
      <c r="O38" s="68"/>
    </row>
    <row r="39" spans="1:15" ht="13.5" thickBot="1">
      <c r="A39" s="181"/>
      <c r="B39" s="73" t="str">
        <f>'Boys U11'!F$5</f>
        <v>Oxford</v>
      </c>
      <c r="C39" s="91" t="s">
        <v>47</v>
      </c>
      <c r="D39" s="159"/>
      <c r="E39" s="160"/>
      <c r="F39" s="160"/>
      <c r="G39" s="160"/>
      <c r="H39" s="160"/>
      <c r="I39" s="161"/>
      <c r="J39" s="161"/>
      <c r="K39" s="161"/>
      <c r="L39" s="139"/>
      <c r="M39" s="77">
        <f t="shared" si="2"/>
        <v>0</v>
      </c>
      <c r="N39" s="136" t="s">
        <v>97</v>
      </c>
      <c r="O39" s="137">
        <f>LARGE(M$36:M$43,1)</f>
        <v>0</v>
      </c>
    </row>
    <row r="40" spans="1:15" ht="13.5" thickBot="1">
      <c r="A40" s="182"/>
      <c r="B40" s="73" t="str">
        <f>'Boys U11'!F$5</f>
        <v>Oxford</v>
      </c>
      <c r="C40" s="91" t="s">
        <v>47</v>
      </c>
      <c r="D40" s="159"/>
      <c r="E40" s="160"/>
      <c r="F40" s="160"/>
      <c r="G40" s="160"/>
      <c r="H40" s="160"/>
      <c r="I40" s="161"/>
      <c r="J40" s="161"/>
      <c r="K40" s="161"/>
      <c r="L40" s="139"/>
      <c r="M40" s="74">
        <f t="shared" si="2"/>
        <v>0</v>
      </c>
      <c r="N40" s="138" t="s">
        <v>98</v>
      </c>
      <c r="O40" s="139">
        <f>LARGE(M$36:M$43,2)</f>
        <v>0</v>
      </c>
    </row>
    <row r="41" spans="1:15" ht="13.5" thickBot="1">
      <c r="A41" s="181"/>
      <c r="B41" s="73" t="str">
        <f>'Boys U11'!F$5</f>
        <v>Oxford</v>
      </c>
      <c r="C41" s="91" t="s">
        <v>47</v>
      </c>
      <c r="D41" s="159"/>
      <c r="E41" s="160"/>
      <c r="F41" s="160"/>
      <c r="G41" s="160"/>
      <c r="H41" s="160"/>
      <c r="I41" s="161"/>
      <c r="J41" s="161"/>
      <c r="K41" s="161"/>
      <c r="L41" s="139"/>
      <c r="M41" s="77">
        <f t="shared" si="2"/>
        <v>0</v>
      </c>
      <c r="N41" s="138" t="s">
        <v>99</v>
      </c>
      <c r="O41" s="139">
        <f>LARGE(M$36:M$43,3)</f>
        <v>0</v>
      </c>
    </row>
    <row r="42" spans="1:15" ht="13.5" thickBot="1">
      <c r="A42" s="182"/>
      <c r="B42" s="73" t="str">
        <f>'Boys U11'!F$5</f>
        <v>Oxford</v>
      </c>
      <c r="C42" s="91" t="s">
        <v>47</v>
      </c>
      <c r="D42" s="159"/>
      <c r="E42" s="160"/>
      <c r="F42" s="160"/>
      <c r="G42" s="160"/>
      <c r="H42" s="160"/>
      <c r="I42" s="161"/>
      <c r="J42" s="161"/>
      <c r="K42" s="161"/>
      <c r="L42" s="139"/>
      <c r="M42" s="74">
        <f t="shared" si="2"/>
        <v>0</v>
      </c>
      <c r="N42" s="138" t="s">
        <v>100</v>
      </c>
      <c r="O42" s="139">
        <f>LARGE(M$36:M$43,4)</f>
        <v>0</v>
      </c>
    </row>
    <row r="43" spans="1:15" ht="13.5" thickBot="1">
      <c r="A43" s="181"/>
      <c r="B43" s="73" t="str">
        <f>'Boys U11'!F$5</f>
        <v>Oxford</v>
      </c>
      <c r="C43" s="91" t="s">
        <v>47</v>
      </c>
      <c r="D43" s="159"/>
      <c r="E43" s="160"/>
      <c r="F43" s="160"/>
      <c r="G43" s="160"/>
      <c r="H43" s="160"/>
      <c r="I43" s="161"/>
      <c r="J43" s="161"/>
      <c r="K43" s="161"/>
      <c r="L43" s="139"/>
      <c r="M43" s="77">
        <f t="shared" si="2"/>
        <v>0</v>
      </c>
      <c r="N43" s="138" t="s">
        <v>45</v>
      </c>
      <c r="O43" s="139">
        <f>M44</f>
        <v>0</v>
      </c>
    </row>
    <row r="44" spans="1:15" ht="10.5" customHeight="1" thickBot="1">
      <c r="A44" s="183" t="s">
        <v>45</v>
      </c>
      <c r="B44" s="73" t="str">
        <f>'Boys U11'!F$5</f>
        <v>Oxford</v>
      </c>
      <c r="C44" s="91" t="s">
        <v>47</v>
      </c>
      <c r="D44" s="170"/>
      <c r="E44" s="171"/>
      <c r="F44" s="172"/>
      <c r="G44" s="171"/>
      <c r="H44" s="172"/>
      <c r="I44" s="173"/>
      <c r="J44" s="174"/>
      <c r="K44" s="58"/>
      <c r="L44" s="184"/>
      <c r="M44" s="74">
        <f t="shared" si="2"/>
        <v>0</v>
      </c>
      <c r="N44" s="138" t="s">
        <v>46</v>
      </c>
      <c r="O44" s="139">
        <f>M45</f>
        <v>0</v>
      </c>
    </row>
    <row r="45" spans="1:15" ht="13.5" thickBot="1">
      <c r="A45" s="185" t="s">
        <v>46</v>
      </c>
      <c r="B45" s="73" t="str">
        <f>'Boys U11'!F$5</f>
        <v>Oxford</v>
      </c>
      <c r="C45" s="91" t="s">
        <v>47</v>
      </c>
      <c r="D45" s="186"/>
      <c r="E45" s="187"/>
      <c r="F45" s="188"/>
      <c r="G45" s="187"/>
      <c r="H45" s="188"/>
      <c r="I45" s="189"/>
      <c r="J45" s="190"/>
      <c r="K45" s="191"/>
      <c r="L45" s="84"/>
      <c r="M45" s="103">
        <f t="shared" si="2"/>
        <v>0</v>
      </c>
      <c r="N45" s="154" t="s">
        <v>51</v>
      </c>
      <c r="O45" s="155">
        <f>SUM(O39:O44)</f>
        <v>0</v>
      </c>
    </row>
    <row r="46" spans="1:15" ht="13.5" thickBot="1">
      <c r="A46" s="81" t="s">
        <v>206</v>
      </c>
      <c r="B46" s="73" t="str">
        <f>'Boys U11'!G$5</f>
        <v>Radley</v>
      </c>
      <c r="C46" s="66" t="s">
        <v>47</v>
      </c>
      <c r="D46" s="156"/>
      <c r="E46" s="157"/>
      <c r="F46" s="157">
        <v>18</v>
      </c>
      <c r="G46" s="157"/>
      <c r="H46" s="157"/>
      <c r="I46" s="158"/>
      <c r="J46" s="158"/>
      <c r="K46" s="158"/>
      <c r="L46" s="137"/>
      <c r="M46" s="74">
        <f t="shared" si="1"/>
        <v>18</v>
      </c>
      <c r="N46" s="68"/>
      <c r="O46" s="68"/>
    </row>
    <row r="47" spans="1:15" ht="13.5" thickBot="1">
      <c r="A47" s="64" t="s">
        <v>205</v>
      </c>
      <c r="B47" s="73" t="str">
        <f>'Boys U11'!G$5</f>
        <v>Radley</v>
      </c>
      <c r="C47" s="72" t="s">
        <v>47</v>
      </c>
      <c r="D47" s="159">
        <v>8</v>
      </c>
      <c r="E47" s="160"/>
      <c r="F47" s="160">
        <v>13</v>
      </c>
      <c r="G47" s="160"/>
      <c r="H47" s="160">
        <v>13</v>
      </c>
      <c r="I47" s="161"/>
      <c r="J47" s="161"/>
      <c r="K47" s="161"/>
      <c r="L47" s="139"/>
      <c r="M47" s="77">
        <f t="shared" si="1"/>
        <v>34</v>
      </c>
      <c r="N47" s="68"/>
      <c r="O47" s="68"/>
    </row>
    <row r="48" spans="1:15" ht="13.5" thickBot="1">
      <c r="A48" s="81"/>
      <c r="B48" s="73" t="str">
        <f>'Boys U11'!G$5</f>
        <v>Radley</v>
      </c>
      <c r="C48" s="66" t="s">
        <v>47</v>
      </c>
      <c r="D48" s="159"/>
      <c r="E48" s="160"/>
      <c r="F48" s="160"/>
      <c r="G48" s="160"/>
      <c r="H48" s="160"/>
      <c r="I48" s="161"/>
      <c r="J48" s="161"/>
      <c r="K48" s="161"/>
      <c r="L48" s="139"/>
      <c r="M48" s="74">
        <f t="shared" si="1"/>
        <v>0</v>
      </c>
      <c r="N48" s="68"/>
      <c r="O48" s="68"/>
    </row>
    <row r="49" spans="1:15" ht="13.5" thickBot="1">
      <c r="A49" s="64"/>
      <c r="B49" s="73" t="str">
        <f>'Boys U11'!G$5</f>
        <v>Radley</v>
      </c>
      <c r="C49" s="72" t="s">
        <v>47</v>
      </c>
      <c r="D49" s="159"/>
      <c r="E49" s="160"/>
      <c r="F49" s="160"/>
      <c r="G49" s="160"/>
      <c r="H49" s="160"/>
      <c r="I49" s="161"/>
      <c r="J49" s="161"/>
      <c r="K49" s="161"/>
      <c r="L49" s="139"/>
      <c r="M49" s="77">
        <f t="shared" si="1"/>
        <v>0</v>
      </c>
      <c r="N49" s="136" t="s">
        <v>97</v>
      </c>
      <c r="O49" s="137">
        <f>LARGE(M$46:M$53,1)</f>
        <v>34</v>
      </c>
    </row>
    <row r="50" spans="1:15" ht="13.5" thickBot="1">
      <c r="A50" s="94"/>
      <c r="B50" s="73" t="str">
        <f>'Boys U11'!G$5</f>
        <v>Radley</v>
      </c>
      <c r="C50" s="66" t="s">
        <v>47</v>
      </c>
      <c r="D50" s="159"/>
      <c r="E50" s="160"/>
      <c r="F50" s="160"/>
      <c r="G50" s="160"/>
      <c r="H50" s="160"/>
      <c r="I50" s="161"/>
      <c r="J50" s="161"/>
      <c r="K50" s="161"/>
      <c r="L50" s="139"/>
      <c r="M50" s="74">
        <f t="shared" si="1"/>
        <v>0</v>
      </c>
      <c r="N50" s="138" t="s">
        <v>98</v>
      </c>
      <c r="O50" s="139">
        <f>LARGE(M$46:M$53,2)</f>
        <v>18</v>
      </c>
    </row>
    <row r="51" spans="1:15" ht="13.5" thickBot="1">
      <c r="A51" s="95"/>
      <c r="B51" s="73" t="str">
        <f>'Boys U11'!G$5</f>
        <v>Radley</v>
      </c>
      <c r="C51" s="72" t="s">
        <v>47</v>
      </c>
      <c r="D51" s="159"/>
      <c r="E51" s="160"/>
      <c r="F51" s="160"/>
      <c r="G51" s="160"/>
      <c r="H51" s="160"/>
      <c r="I51" s="161"/>
      <c r="J51" s="161"/>
      <c r="K51" s="161"/>
      <c r="L51" s="139"/>
      <c r="M51" s="77">
        <f t="shared" si="1"/>
        <v>0</v>
      </c>
      <c r="N51" s="138" t="s">
        <v>99</v>
      </c>
      <c r="O51" s="139">
        <f>LARGE(M$46:M$53,3)</f>
        <v>0</v>
      </c>
    </row>
    <row r="52" spans="1:15" ht="13.5" thickBot="1">
      <c r="A52" s="94"/>
      <c r="B52" s="73" t="str">
        <f>'Boys U11'!G$5</f>
        <v>Radley</v>
      </c>
      <c r="C52" s="66" t="s">
        <v>47</v>
      </c>
      <c r="D52" s="159"/>
      <c r="E52" s="160"/>
      <c r="F52" s="160"/>
      <c r="G52" s="160"/>
      <c r="H52" s="160"/>
      <c r="I52" s="161"/>
      <c r="J52" s="161"/>
      <c r="K52" s="161"/>
      <c r="L52" s="139"/>
      <c r="M52" s="74">
        <f t="shared" si="1"/>
        <v>0</v>
      </c>
      <c r="N52" s="138" t="s">
        <v>100</v>
      </c>
      <c r="O52" s="139">
        <f>LARGE(M$46:M$53,4)</f>
        <v>0</v>
      </c>
    </row>
    <row r="53" spans="1:15" ht="13.5" thickBot="1">
      <c r="A53" s="95"/>
      <c r="B53" s="73" t="str">
        <f>'Boys U11'!G$5</f>
        <v>Radley</v>
      </c>
      <c r="C53" s="72" t="s">
        <v>47</v>
      </c>
      <c r="D53" s="159"/>
      <c r="E53" s="160"/>
      <c r="F53" s="160"/>
      <c r="G53" s="160"/>
      <c r="H53" s="160"/>
      <c r="I53" s="161"/>
      <c r="J53" s="161"/>
      <c r="K53" s="161"/>
      <c r="L53" s="139"/>
      <c r="M53" s="77">
        <f t="shared" si="1"/>
        <v>0</v>
      </c>
      <c r="N53" s="138" t="s">
        <v>45</v>
      </c>
      <c r="O53" s="139">
        <f>M54</f>
        <v>19</v>
      </c>
    </row>
    <row r="54" spans="1:15" ht="13.5" thickBot="1">
      <c r="A54" s="76" t="s">
        <v>45</v>
      </c>
      <c r="B54" s="73" t="str">
        <f>'Boys U11'!G$5</f>
        <v>Radley</v>
      </c>
      <c r="C54" s="143" t="s">
        <v>47</v>
      </c>
      <c r="D54" s="165"/>
      <c r="E54" s="166"/>
      <c r="F54" s="165"/>
      <c r="G54" s="166"/>
      <c r="H54" s="165"/>
      <c r="I54" s="192"/>
      <c r="J54" s="174"/>
      <c r="K54" s="73">
        <v>19</v>
      </c>
      <c r="L54" s="147"/>
      <c r="M54" s="59">
        <f t="shared" si="1"/>
        <v>19</v>
      </c>
      <c r="N54" s="138" t="s">
        <v>46</v>
      </c>
      <c r="O54" s="139">
        <f>M55</f>
        <v>0</v>
      </c>
    </row>
    <row r="55" spans="1:15" ht="13.5" thickBot="1">
      <c r="A55" s="60" t="s">
        <v>46</v>
      </c>
      <c r="B55" s="73" t="str">
        <f>'Boys U11'!G$5</f>
        <v>Radley</v>
      </c>
      <c r="C55" s="148" t="s">
        <v>47</v>
      </c>
      <c r="D55" s="149"/>
      <c r="E55" s="150"/>
      <c r="F55" s="149"/>
      <c r="G55" s="150"/>
      <c r="H55" s="149"/>
      <c r="I55" s="178"/>
      <c r="J55" s="152"/>
      <c r="K55" s="153"/>
      <c r="L55" s="79"/>
      <c r="M55" s="103">
        <f t="shared" si="1"/>
        <v>0</v>
      </c>
      <c r="N55" s="154" t="s">
        <v>51</v>
      </c>
      <c r="O55" s="155">
        <f>SUM(O49:O54)</f>
        <v>71</v>
      </c>
    </row>
    <row r="56" spans="1:15" ht="13.5" thickBot="1">
      <c r="A56" s="81" t="s">
        <v>319</v>
      </c>
      <c r="B56" s="73" t="str">
        <f>'Boys U11'!H$5</f>
        <v>White Horse</v>
      </c>
      <c r="C56" s="80" t="s">
        <v>47</v>
      </c>
      <c r="D56" s="156"/>
      <c r="E56" s="157">
        <v>19</v>
      </c>
      <c r="F56" s="157"/>
      <c r="G56" s="157">
        <v>16</v>
      </c>
      <c r="H56" s="157"/>
      <c r="I56" s="158"/>
      <c r="J56" s="158"/>
      <c r="K56" s="158"/>
      <c r="L56" s="137"/>
      <c r="M56" s="193">
        <f t="shared" si="1"/>
        <v>35</v>
      </c>
      <c r="N56" s="68"/>
      <c r="O56" s="68"/>
    </row>
    <row r="57" spans="1:15" ht="13.5" thickBot="1">
      <c r="A57" s="64" t="s">
        <v>222</v>
      </c>
      <c r="B57" s="73" t="str">
        <f>'Boys U11'!H$5</f>
        <v>White Horse</v>
      </c>
      <c r="C57" s="72" t="s">
        <v>47</v>
      </c>
      <c r="D57" s="159"/>
      <c r="E57" s="160"/>
      <c r="F57" s="160"/>
      <c r="G57" s="160"/>
      <c r="H57" s="160"/>
      <c r="I57" s="161">
        <v>17</v>
      </c>
      <c r="J57" s="161"/>
      <c r="K57" s="161"/>
      <c r="L57" s="139"/>
      <c r="M57" s="77">
        <f t="shared" si="1"/>
        <v>17</v>
      </c>
      <c r="N57" s="68"/>
      <c r="O57" s="68"/>
    </row>
    <row r="58" spans="1:15" ht="13.5" thickBot="1">
      <c r="A58" s="81"/>
      <c r="B58" s="73" t="str">
        <f>'Boys U11'!H$5</f>
        <v>White Horse</v>
      </c>
      <c r="C58" s="66" t="s">
        <v>47</v>
      </c>
      <c r="D58" s="159"/>
      <c r="E58" s="160"/>
      <c r="F58" s="160"/>
      <c r="G58" s="160"/>
      <c r="H58" s="160"/>
      <c r="I58" s="161"/>
      <c r="J58" s="161"/>
      <c r="K58" s="161"/>
      <c r="L58" s="139"/>
      <c r="M58" s="74">
        <f t="shared" si="1"/>
        <v>0</v>
      </c>
      <c r="N58" s="68"/>
      <c r="O58" s="68"/>
    </row>
    <row r="59" spans="1:15" ht="13.5" thickBot="1">
      <c r="A59" s="64"/>
      <c r="B59" s="73" t="str">
        <f>'Boys U11'!H$5</f>
        <v>White Horse</v>
      </c>
      <c r="C59" s="72" t="s">
        <v>47</v>
      </c>
      <c r="D59" s="159"/>
      <c r="E59" s="160"/>
      <c r="F59" s="160"/>
      <c r="G59" s="160"/>
      <c r="H59" s="160"/>
      <c r="I59" s="161"/>
      <c r="J59" s="161"/>
      <c r="K59" s="161"/>
      <c r="L59" s="139"/>
      <c r="M59" s="77">
        <f t="shared" si="1"/>
        <v>0</v>
      </c>
      <c r="N59" s="136" t="s">
        <v>97</v>
      </c>
      <c r="O59" s="137">
        <f>LARGE(M$56:M$63,1)</f>
        <v>35</v>
      </c>
    </row>
    <row r="60" spans="1:15" ht="13.5" thickBot="1">
      <c r="A60" s="81"/>
      <c r="B60" s="73" t="str">
        <f>'Boys U11'!H$5</f>
        <v>White Horse</v>
      </c>
      <c r="C60" s="66" t="s">
        <v>47</v>
      </c>
      <c r="D60" s="159"/>
      <c r="E60" s="160"/>
      <c r="F60" s="160"/>
      <c r="G60" s="160"/>
      <c r="H60" s="160"/>
      <c r="I60" s="161"/>
      <c r="J60" s="161"/>
      <c r="K60" s="161"/>
      <c r="L60" s="139"/>
      <c r="M60" s="74">
        <f t="shared" si="1"/>
        <v>0</v>
      </c>
      <c r="N60" s="138" t="s">
        <v>98</v>
      </c>
      <c r="O60" s="139">
        <f>LARGE(M$56:M$63,2)</f>
        <v>17</v>
      </c>
    </row>
    <row r="61" spans="1:15" ht="13.5" thickBot="1">
      <c r="A61" s="95"/>
      <c r="B61" s="73" t="str">
        <f>'Boys U11'!H$5</f>
        <v>White Horse</v>
      </c>
      <c r="C61" s="72" t="s">
        <v>47</v>
      </c>
      <c r="D61" s="159"/>
      <c r="E61" s="160"/>
      <c r="F61" s="160"/>
      <c r="G61" s="160"/>
      <c r="H61" s="160"/>
      <c r="I61" s="161"/>
      <c r="J61" s="161"/>
      <c r="K61" s="161"/>
      <c r="L61" s="139"/>
      <c r="M61" s="77">
        <f t="shared" si="1"/>
        <v>0</v>
      </c>
      <c r="N61" s="138" t="s">
        <v>99</v>
      </c>
      <c r="O61" s="139">
        <f>LARGE(M$56:M$63,3)</f>
        <v>0</v>
      </c>
    </row>
    <row r="62" spans="1:15" ht="13.5" thickBot="1">
      <c r="A62" s="94"/>
      <c r="B62" s="73" t="str">
        <f>'Boys U11'!H$5</f>
        <v>White Horse</v>
      </c>
      <c r="C62" s="66" t="s">
        <v>47</v>
      </c>
      <c r="D62" s="159"/>
      <c r="E62" s="160"/>
      <c r="F62" s="160"/>
      <c r="G62" s="160"/>
      <c r="H62" s="160"/>
      <c r="I62" s="161"/>
      <c r="J62" s="161"/>
      <c r="K62" s="161"/>
      <c r="L62" s="139"/>
      <c r="M62" s="74">
        <f t="shared" si="1"/>
        <v>0</v>
      </c>
      <c r="N62" s="138" t="s">
        <v>100</v>
      </c>
      <c r="O62" s="139">
        <f>LARGE(M$56:M$63,4)</f>
        <v>0</v>
      </c>
    </row>
    <row r="63" spans="1:15" ht="13.5" thickBot="1">
      <c r="A63" s="95"/>
      <c r="B63" s="73" t="str">
        <f>'Boys U11'!H$5</f>
        <v>White Horse</v>
      </c>
      <c r="C63" s="72" t="s">
        <v>47</v>
      </c>
      <c r="D63" s="159"/>
      <c r="E63" s="160"/>
      <c r="F63" s="160"/>
      <c r="G63" s="160"/>
      <c r="H63" s="160"/>
      <c r="I63" s="161"/>
      <c r="J63" s="161"/>
      <c r="K63" s="161"/>
      <c r="L63" s="139"/>
      <c r="M63" s="77">
        <f t="shared" si="1"/>
        <v>0</v>
      </c>
      <c r="N63" s="138" t="s">
        <v>45</v>
      </c>
      <c r="O63" s="139">
        <f>M64</f>
        <v>0</v>
      </c>
    </row>
    <row r="64" spans="1:15" ht="13.5" thickBot="1">
      <c r="A64" s="76" t="s">
        <v>45</v>
      </c>
      <c r="B64" s="73" t="str">
        <f>'Boys U11'!H$5</f>
        <v>White Horse</v>
      </c>
      <c r="C64" s="143" t="s">
        <v>47</v>
      </c>
      <c r="D64" s="165"/>
      <c r="E64" s="166"/>
      <c r="F64" s="165"/>
      <c r="G64" s="166"/>
      <c r="H64" s="165"/>
      <c r="I64" s="192"/>
      <c r="J64" s="174"/>
      <c r="K64" s="73"/>
      <c r="L64" s="147"/>
      <c r="M64" s="59">
        <f>SUM(D64:L64)</f>
        <v>0</v>
      </c>
      <c r="N64" s="138" t="s">
        <v>46</v>
      </c>
      <c r="O64" s="139">
        <f>M65</f>
        <v>0</v>
      </c>
    </row>
    <row r="65" spans="1:15" ht="13.5" thickBot="1">
      <c r="A65" s="60" t="s">
        <v>46</v>
      </c>
      <c r="B65" s="73" t="str">
        <f>'Boys U11'!H$5</f>
        <v>White Horse</v>
      </c>
      <c r="C65" s="148" t="s">
        <v>47</v>
      </c>
      <c r="D65" s="149"/>
      <c r="E65" s="150"/>
      <c r="F65" s="149"/>
      <c r="G65" s="150"/>
      <c r="H65" s="149"/>
      <c r="I65" s="178"/>
      <c r="J65" s="152"/>
      <c r="K65" s="153"/>
      <c r="L65" s="79"/>
      <c r="M65" s="61">
        <f>SUM(D65:L65)</f>
        <v>0</v>
      </c>
      <c r="N65" s="154" t="s">
        <v>51</v>
      </c>
      <c r="O65" s="155">
        <f>SUM(O59:O64)</f>
        <v>52</v>
      </c>
    </row>
    <row r="66" spans="1:15" ht="13.5" thickBot="1">
      <c r="A66" s="63" t="s">
        <v>278</v>
      </c>
      <c r="B66" s="63" t="str">
        <f>'Boys U11'!I$5</f>
        <v>Witney</v>
      </c>
      <c r="C66" s="72" t="s">
        <v>47</v>
      </c>
      <c r="D66" s="130"/>
      <c r="E66" s="131">
        <v>20</v>
      </c>
      <c r="F66" s="131">
        <v>20</v>
      </c>
      <c r="G66" s="194"/>
      <c r="H66" s="131">
        <v>18</v>
      </c>
      <c r="I66" s="131"/>
      <c r="J66" s="131"/>
      <c r="K66" s="131"/>
      <c r="L66" s="132"/>
      <c r="M66" s="102">
        <f t="shared" si="1"/>
        <v>58</v>
      </c>
      <c r="N66" s="68"/>
      <c r="O66" s="68"/>
    </row>
    <row r="67" spans="1:15" ht="13.5" thickBot="1">
      <c r="A67" s="64" t="s">
        <v>268</v>
      </c>
      <c r="B67" s="63" t="str">
        <f>'Boys U11'!I$5</f>
        <v>Witney</v>
      </c>
      <c r="C67" s="72" t="s">
        <v>47</v>
      </c>
      <c r="D67" s="133">
        <v>19</v>
      </c>
      <c r="E67" s="195"/>
      <c r="F67" s="134"/>
      <c r="G67" s="134">
        <v>17</v>
      </c>
      <c r="H67" s="134">
        <v>20</v>
      </c>
      <c r="I67" s="134"/>
      <c r="J67" s="134"/>
      <c r="K67" s="134"/>
      <c r="L67" s="135"/>
      <c r="M67" s="102">
        <f t="shared" si="1"/>
        <v>56</v>
      </c>
      <c r="N67" s="68"/>
      <c r="O67" s="68"/>
    </row>
    <row r="68" spans="1:15" ht="13.5" thickBot="1">
      <c r="A68" s="64" t="s">
        <v>269</v>
      </c>
      <c r="B68" s="63" t="str">
        <f>'Boys U11'!I$5</f>
        <v>Witney</v>
      </c>
      <c r="C68" s="72" t="s">
        <v>47</v>
      </c>
      <c r="D68" s="133">
        <v>14</v>
      </c>
      <c r="E68" s="195"/>
      <c r="F68" s="134">
        <v>15</v>
      </c>
      <c r="G68" s="134"/>
      <c r="H68" s="195"/>
      <c r="I68" s="134"/>
      <c r="J68" s="134"/>
      <c r="K68" s="134"/>
      <c r="L68" s="135"/>
      <c r="M68" s="102">
        <f t="shared" si="1"/>
        <v>29</v>
      </c>
      <c r="N68" s="68"/>
      <c r="O68" s="68"/>
    </row>
    <row r="69" spans="1:15" ht="13.5" thickBot="1">
      <c r="A69" s="64" t="s">
        <v>270</v>
      </c>
      <c r="B69" s="63" t="str">
        <f>'Boys U11'!I$5</f>
        <v>Witney</v>
      </c>
      <c r="C69" s="72" t="s">
        <v>47</v>
      </c>
      <c r="D69" s="133">
        <v>9</v>
      </c>
      <c r="E69" s="134"/>
      <c r="F69" s="134">
        <v>14</v>
      </c>
      <c r="G69" s="134"/>
      <c r="H69" s="134">
        <v>19</v>
      </c>
      <c r="I69" s="134"/>
      <c r="J69" s="134"/>
      <c r="K69" s="134"/>
      <c r="L69" s="135"/>
      <c r="M69" s="102">
        <f t="shared" si="1"/>
        <v>42</v>
      </c>
      <c r="N69" s="136" t="s">
        <v>97</v>
      </c>
      <c r="O69" s="137">
        <f>LARGE(M$66:M$73,1)</f>
        <v>58</v>
      </c>
    </row>
    <row r="70" spans="1:15" ht="13.5" thickBot="1">
      <c r="A70" s="64"/>
      <c r="B70" s="63" t="str">
        <f>'Boys U11'!I$5</f>
        <v>Witney</v>
      </c>
      <c r="C70" s="72" t="s">
        <v>47</v>
      </c>
      <c r="D70" s="196"/>
      <c r="E70" s="134"/>
      <c r="F70" s="134"/>
      <c r="G70" s="134"/>
      <c r="H70" s="134"/>
      <c r="I70" s="134"/>
      <c r="J70" s="134"/>
      <c r="K70" s="134"/>
      <c r="L70" s="135"/>
      <c r="M70" s="74">
        <f t="shared" si="1"/>
        <v>0</v>
      </c>
      <c r="N70" s="138" t="s">
        <v>98</v>
      </c>
      <c r="O70" s="137">
        <f>LARGE(M$66:M$73,2)</f>
        <v>56</v>
      </c>
    </row>
    <row r="71" spans="1:15" ht="13.5" thickBot="1">
      <c r="A71" s="64"/>
      <c r="B71" s="63" t="str">
        <f>'Boys U11'!I$5</f>
        <v>Witney</v>
      </c>
      <c r="C71" s="72" t="s">
        <v>47</v>
      </c>
      <c r="D71" s="196"/>
      <c r="E71" s="134"/>
      <c r="F71" s="134"/>
      <c r="G71" s="134"/>
      <c r="H71" s="134"/>
      <c r="I71" s="134"/>
      <c r="J71" s="134"/>
      <c r="K71" s="134"/>
      <c r="L71" s="135"/>
      <c r="M71" s="77">
        <f t="shared" si="1"/>
        <v>0</v>
      </c>
      <c r="N71" s="138" t="s">
        <v>99</v>
      </c>
      <c r="O71" s="137">
        <f>LARGE(M$66:M$73,3)</f>
        <v>42</v>
      </c>
    </row>
    <row r="72" spans="1:15" ht="13.5" thickBot="1">
      <c r="A72" s="62"/>
      <c r="B72" s="63" t="str">
        <f>'Boys U11'!I$5</f>
        <v>Witney</v>
      </c>
      <c r="C72" s="72" t="s">
        <v>47</v>
      </c>
      <c r="D72" s="196"/>
      <c r="E72" s="195"/>
      <c r="F72" s="195"/>
      <c r="G72" s="195"/>
      <c r="H72" s="195"/>
      <c r="I72" s="134"/>
      <c r="J72" s="134"/>
      <c r="K72" s="134"/>
      <c r="L72" s="135"/>
      <c r="M72" s="77">
        <f t="shared" si="1"/>
        <v>0</v>
      </c>
      <c r="N72" s="138" t="s">
        <v>100</v>
      </c>
      <c r="O72" s="137">
        <f>LARGE(M$66:M$73,4)</f>
        <v>29</v>
      </c>
    </row>
    <row r="73" spans="1:15" ht="13.5" thickBot="1">
      <c r="A73" s="62"/>
      <c r="B73" s="63" t="str">
        <f>'Boys U11'!I$5</f>
        <v>Witney</v>
      </c>
      <c r="C73" s="72" t="s">
        <v>47</v>
      </c>
      <c r="D73" s="196"/>
      <c r="E73" s="195"/>
      <c r="F73" s="195"/>
      <c r="G73" s="195"/>
      <c r="H73" s="195"/>
      <c r="I73" s="134"/>
      <c r="J73" s="134"/>
      <c r="K73" s="134"/>
      <c r="L73" s="135"/>
      <c r="M73" s="77">
        <f t="shared" si="1"/>
        <v>0</v>
      </c>
      <c r="N73" s="138" t="s">
        <v>45</v>
      </c>
      <c r="O73" s="139">
        <f>M74</f>
        <v>0</v>
      </c>
    </row>
    <row r="74" spans="1:15" ht="13.5" thickBot="1">
      <c r="A74" s="76" t="s">
        <v>45</v>
      </c>
      <c r="B74" s="63" t="str">
        <f>'Boys U11'!I$5</f>
        <v>Witney</v>
      </c>
      <c r="C74" s="143" t="s">
        <v>47</v>
      </c>
      <c r="D74" s="165"/>
      <c r="E74" s="166"/>
      <c r="F74" s="165"/>
      <c r="G74" s="166"/>
      <c r="H74" s="165"/>
      <c r="I74" s="192"/>
      <c r="J74" s="174"/>
      <c r="K74" s="73"/>
      <c r="L74" s="147"/>
      <c r="M74" s="59">
        <f t="shared" si="1"/>
        <v>0</v>
      </c>
      <c r="N74" s="138" t="s">
        <v>46</v>
      </c>
      <c r="O74" s="139">
        <f>M75</f>
        <v>19</v>
      </c>
    </row>
    <row r="75" spans="1:15" ht="13.5" thickBot="1">
      <c r="A75" s="60" t="s">
        <v>46</v>
      </c>
      <c r="B75" s="63" t="str">
        <f>'Boys U11'!I$5</f>
        <v>Witney</v>
      </c>
      <c r="C75" s="148" t="s">
        <v>47</v>
      </c>
      <c r="D75" s="149"/>
      <c r="E75" s="150"/>
      <c r="F75" s="149"/>
      <c r="G75" s="150"/>
      <c r="H75" s="149"/>
      <c r="I75" s="178"/>
      <c r="J75" s="152"/>
      <c r="K75" s="153"/>
      <c r="L75" s="217">
        <v>19</v>
      </c>
      <c r="M75" s="103">
        <f t="shared" si="1"/>
        <v>19</v>
      </c>
      <c r="N75" s="154" t="s">
        <v>51</v>
      </c>
      <c r="O75" s="155">
        <f>SUM(O69:O74)</f>
        <v>204</v>
      </c>
    </row>
    <row r="76" spans="1:15" ht="12.75">
      <c r="A76" s="65"/>
      <c r="B76" s="66"/>
      <c r="C76" s="197"/>
      <c r="D76" s="197"/>
      <c r="E76" s="197"/>
      <c r="F76" s="197"/>
      <c r="G76" s="197"/>
      <c r="H76" s="197"/>
      <c r="I76" s="67"/>
      <c r="J76" s="68"/>
      <c r="K76" s="68"/>
      <c r="L76" s="198"/>
      <c r="M76" s="198"/>
      <c r="N76" s="198"/>
      <c r="O76" s="198"/>
    </row>
    <row r="77" spans="1:15" ht="12.75">
      <c r="A77" s="65"/>
      <c r="B77" s="66"/>
      <c r="C77" s="197"/>
      <c r="D77" s="197"/>
      <c r="E77" s="197"/>
      <c r="F77" s="197"/>
      <c r="G77" s="197"/>
      <c r="H77" s="197"/>
      <c r="I77" s="67"/>
      <c r="J77" s="68"/>
      <c r="K77" s="68"/>
      <c r="L77" s="198"/>
      <c r="M77" s="198"/>
      <c r="N77" s="198"/>
      <c r="O77" s="198"/>
    </row>
    <row r="78" spans="1:15" ht="12.75">
      <c r="A78" s="65"/>
      <c r="B78" s="66"/>
      <c r="C78" s="197"/>
      <c r="D78" s="197"/>
      <c r="E78" s="197"/>
      <c r="F78" s="197"/>
      <c r="G78" s="197"/>
      <c r="H78" s="197"/>
      <c r="I78" s="67"/>
      <c r="J78" s="68"/>
      <c r="K78" s="68"/>
      <c r="L78" s="198"/>
      <c r="M78" s="198"/>
      <c r="N78" s="198"/>
      <c r="O78" s="198"/>
    </row>
    <row r="79" spans="1:15" ht="12.75">
      <c r="A79" s="65"/>
      <c r="B79" s="66"/>
      <c r="C79" s="197"/>
      <c r="D79" s="197"/>
      <c r="E79" s="197"/>
      <c r="F79" s="197"/>
      <c r="G79" s="197"/>
      <c r="H79" s="197"/>
      <c r="I79" s="67"/>
      <c r="J79" s="68"/>
      <c r="K79" s="68"/>
      <c r="L79" s="198"/>
      <c r="M79" s="198"/>
      <c r="N79" s="198"/>
      <c r="O79" s="198"/>
    </row>
    <row r="80" spans="1:15" ht="12.75">
      <c r="A80" s="65"/>
      <c r="B80" s="66"/>
      <c r="C80" s="197"/>
      <c r="D80" s="197"/>
      <c r="E80" s="197"/>
      <c r="F80" s="197"/>
      <c r="G80" s="197"/>
      <c r="H80" s="197"/>
      <c r="I80" s="67"/>
      <c r="J80" s="68"/>
      <c r="K80" s="68"/>
      <c r="L80" s="198"/>
      <c r="M80" s="198"/>
      <c r="N80" s="198"/>
      <c r="O80" s="198"/>
    </row>
    <row r="81" spans="1:15" ht="18">
      <c r="A81" s="199" t="s">
        <v>75</v>
      </c>
      <c r="B81" s="200" t="str">
        <f>'Boys U11'!C2</f>
        <v>Windrush Leisure Centre, Witney</v>
      </c>
      <c r="C81" s="199"/>
      <c r="D81" s="201"/>
      <c r="E81" s="198"/>
      <c r="F81" s="198"/>
      <c r="G81" s="200" t="s">
        <v>101</v>
      </c>
      <c r="H81" s="202" t="str">
        <f>'Boys U11'!G2</f>
        <v>13th January 2019</v>
      </c>
      <c r="I81" s="198"/>
      <c r="J81" s="70"/>
      <c r="K81" s="203"/>
      <c r="L81" s="203"/>
      <c r="M81" s="203"/>
      <c r="N81" s="68"/>
      <c r="O81" s="68"/>
    </row>
    <row r="82" spans="1:15" ht="18">
      <c r="A82" s="70" t="s">
        <v>38</v>
      </c>
      <c r="B82" s="70"/>
      <c r="C82" s="70"/>
      <c r="D82" s="70"/>
      <c r="E82" s="70"/>
      <c r="F82" s="70"/>
      <c r="G82" s="70"/>
      <c r="H82" s="70"/>
      <c r="I82" s="203"/>
      <c r="J82" s="203"/>
      <c r="K82" s="203"/>
      <c r="L82" s="203"/>
      <c r="M82" s="203"/>
      <c r="N82" s="68"/>
      <c r="O82" s="68"/>
    </row>
    <row r="83" spans="1:15" ht="18.75" thickBot="1">
      <c r="A83" s="70"/>
      <c r="B83" s="70"/>
      <c r="C83" s="70"/>
      <c r="D83" s="70"/>
      <c r="E83" s="70"/>
      <c r="F83" s="70"/>
      <c r="G83" s="70"/>
      <c r="H83" s="70"/>
      <c r="I83" s="203"/>
      <c r="J83" s="203"/>
      <c r="K83" s="203"/>
      <c r="L83" s="203"/>
      <c r="M83" s="203"/>
      <c r="N83" s="68"/>
      <c r="O83" s="68"/>
    </row>
    <row r="84" spans="1:15" ht="13.5" thickBot="1">
      <c r="A84" s="122" t="s">
        <v>39</v>
      </c>
      <c r="B84" s="123" t="s">
        <v>40</v>
      </c>
      <c r="C84" s="124" t="s">
        <v>41</v>
      </c>
      <c r="D84" s="125" t="s">
        <v>42</v>
      </c>
      <c r="E84" s="126" t="s">
        <v>43</v>
      </c>
      <c r="F84" s="127" t="s">
        <v>30</v>
      </c>
      <c r="G84" s="216" t="s">
        <v>70</v>
      </c>
      <c r="H84" s="127" t="s">
        <v>13</v>
      </c>
      <c r="I84" s="128" t="s">
        <v>26</v>
      </c>
      <c r="J84" s="204" t="s">
        <v>44</v>
      </c>
      <c r="K84" s="129" t="s">
        <v>45</v>
      </c>
      <c r="L84" s="129" t="s">
        <v>46</v>
      </c>
      <c r="M84" s="128" t="s">
        <v>8</v>
      </c>
      <c r="N84" s="68"/>
      <c r="O84" s="68"/>
    </row>
    <row r="85" spans="1:15" ht="13.5" thickBot="1">
      <c r="A85" s="85" t="s">
        <v>202</v>
      </c>
      <c r="B85" s="73" t="str">
        <f>'Boys U11'!C$5</f>
        <v>Abingdon</v>
      </c>
      <c r="C85" s="82" t="s">
        <v>48</v>
      </c>
      <c r="D85" s="130"/>
      <c r="E85" s="131">
        <v>17</v>
      </c>
      <c r="F85" s="131"/>
      <c r="G85" s="131">
        <v>17</v>
      </c>
      <c r="H85" s="131"/>
      <c r="I85" s="131">
        <v>15</v>
      </c>
      <c r="J85" s="131"/>
      <c r="K85" s="131"/>
      <c r="L85" s="132"/>
      <c r="M85" s="74">
        <f>SUM(D85:L85)</f>
        <v>49</v>
      </c>
      <c r="N85" s="68"/>
      <c r="O85" s="68"/>
    </row>
    <row r="86" spans="1:15" ht="13.5" thickBot="1">
      <c r="A86" s="78"/>
      <c r="B86" s="73" t="str">
        <f>'Boys U11'!C$5</f>
        <v>Abingdon</v>
      </c>
      <c r="C86" s="78" t="s">
        <v>48</v>
      </c>
      <c r="D86" s="133"/>
      <c r="E86" s="134"/>
      <c r="F86" s="134"/>
      <c r="G86" s="134"/>
      <c r="H86" s="134"/>
      <c r="I86" s="134"/>
      <c r="J86" s="134"/>
      <c r="K86" s="134"/>
      <c r="L86" s="135"/>
      <c r="M86" s="77">
        <f aca="true" t="shared" si="3" ref="M86:M92">SUM(D86:L86)</f>
        <v>0</v>
      </c>
      <c r="N86" s="68"/>
      <c r="O86" s="68"/>
    </row>
    <row r="87" spans="1:15" ht="13.5" thickBot="1">
      <c r="A87" s="85"/>
      <c r="B87" s="73" t="str">
        <f>'Boys U11'!C$5</f>
        <v>Abingdon</v>
      </c>
      <c r="C87" s="78" t="s">
        <v>48</v>
      </c>
      <c r="D87" s="133"/>
      <c r="E87" s="134"/>
      <c r="F87" s="134"/>
      <c r="G87" s="134"/>
      <c r="H87" s="134"/>
      <c r="I87" s="134"/>
      <c r="J87" s="134"/>
      <c r="K87" s="134"/>
      <c r="L87" s="135"/>
      <c r="M87" s="74">
        <f t="shared" si="3"/>
        <v>0</v>
      </c>
      <c r="N87" s="68"/>
      <c r="O87" s="68"/>
    </row>
    <row r="88" spans="1:15" ht="13.5" thickBot="1">
      <c r="A88" s="78"/>
      <c r="B88" s="73" t="str">
        <f>'Boys U11'!C$5</f>
        <v>Abingdon</v>
      </c>
      <c r="C88" s="78" t="s">
        <v>48</v>
      </c>
      <c r="D88" s="133"/>
      <c r="E88" s="134"/>
      <c r="F88" s="134"/>
      <c r="G88" s="134"/>
      <c r="H88" s="134"/>
      <c r="I88" s="134"/>
      <c r="J88" s="134"/>
      <c r="K88" s="134"/>
      <c r="L88" s="135"/>
      <c r="M88" s="77">
        <f t="shared" si="3"/>
        <v>0</v>
      </c>
      <c r="N88" s="136" t="s">
        <v>97</v>
      </c>
      <c r="O88" s="137">
        <f>LARGE(M$85:M$92,1)</f>
        <v>49</v>
      </c>
    </row>
    <row r="89" spans="1:15" ht="13.5" thickBot="1">
      <c r="A89" s="85"/>
      <c r="B89" s="73" t="str">
        <f>'Boys U11'!C$5</f>
        <v>Abingdon</v>
      </c>
      <c r="C89" s="78" t="s">
        <v>48</v>
      </c>
      <c r="D89" s="133"/>
      <c r="E89" s="134"/>
      <c r="F89" s="134"/>
      <c r="G89" s="134"/>
      <c r="H89" s="134"/>
      <c r="I89" s="134"/>
      <c r="J89" s="134"/>
      <c r="K89" s="134"/>
      <c r="L89" s="135"/>
      <c r="M89" s="74">
        <f t="shared" si="3"/>
        <v>0</v>
      </c>
      <c r="N89" s="138" t="s">
        <v>98</v>
      </c>
      <c r="O89" s="137">
        <f>LARGE(M$85:M$92,2)</f>
        <v>0</v>
      </c>
    </row>
    <row r="90" spans="1:15" ht="13.5" thickBot="1">
      <c r="A90" s="78"/>
      <c r="B90" s="73" t="str">
        <f>'Boys U11'!C$5</f>
        <v>Abingdon</v>
      </c>
      <c r="C90" s="78" t="s">
        <v>48</v>
      </c>
      <c r="D90" s="133"/>
      <c r="E90" s="134"/>
      <c r="F90" s="134"/>
      <c r="G90" s="134"/>
      <c r="H90" s="134"/>
      <c r="I90" s="134"/>
      <c r="J90" s="134"/>
      <c r="K90" s="134"/>
      <c r="L90" s="135"/>
      <c r="M90" s="77">
        <f t="shared" si="3"/>
        <v>0</v>
      </c>
      <c r="N90" s="138" t="s">
        <v>99</v>
      </c>
      <c r="O90" s="137">
        <f>LARGE(M$85:M$92,3)</f>
        <v>0</v>
      </c>
    </row>
    <row r="91" spans="1:15" ht="13.5" thickBot="1">
      <c r="A91" s="85"/>
      <c r="B91" s="73" t="str">
        <f>'Boys U11'!C$5</f>
        <v>Abingdon</v>
      </c>
      <c r="C91" s="78" t="s">
        <v>48</v>
      </c>
      <c r="D91" s="133"/>
      <c r="E91" s="134"/>
      <c r="F91" s="134"/>
      <c r="G91" s="134"/>
      <c r="H91" s="134"/>
      <c r="I91" s="134"/>
      <c r="J91" s="134"/>
      <c r="K91" s="134"/>
      <c r="L91" s="135"/>
      <c r="M91" s="74">
        <f t="shared" si="3"/>
        <v>0</v>
      </c>
      <c r="N91" s="138" t="s">
        <v>100</v>
      </c>
      <c r="O91" s="137">
        <f>LARGE(M$85:M$92,4)</f>
        <v>0</v>
      </c>
    </row>
    <row r="92" spans="1:15" ht="13.5" thickBot="1">
      <c r="A92" s="78"/>
      <c r="B92" s="73" t="str">
        <f>'Boys U11'!C$5</f>
        <v>Abingdon</v>
      </c>
      <c r="C92" s="78" t="s">
        <v>48</v>
      </c>
      <c r="D92" s="140"/>
      <c r="E92" s="141"/>
      <c r="F92" s="141"/>
      <c r="G92" s="141"/>
      <c r="H92" s="141"/>
      <c r="I92" s="141"/>
      <c r="J92" s="141"/>
      <c r="K92" s="141"/>
      <c r="L92" s="142"/>
      <c r="M92" s="77">
        <f t="shared" si="3"/>
        <v>0</v>
      </c>
      <c r="N92" s="138" t="s">
        <v>45</v>
      </c>
      <c r="O92" s="139">
        <f>M93</f>
        <v>0</v>
      </c>
    </row>
    <row r="93" spans="1:15" ht="13.5" thickBot="1">
      <c r="A93" s="76" t="s">
        <v>45</v>
      </c>
      <c r="B93" s="73" t="str">
        <f>'Boys U11'!C$5</f>
        <v>Abingdon</v>
      </c>
      <c r="C93" s="78" t="s">
        <v>48</v>
      </c>
      <c r="D93" s="144"/>
      <c r="E93" s="145"/>
      <c r="F93" s="144"/>
      <c r="G93" s="145"/>
      <c r="H93" s="144"/>
      <c r="I93" s="146"/>
      <c r="J93" s="145"/>
      <c r="K93" s="73"/>
      <c r="L93" s="147"/>
      <c r="M93" s="59">
        <f>SUM(D93:L93)</f>
        <v>0</v>
      </c>
      <c r="N93" s="138" t="s">
        <v>46</v>
      </c>
      <c r="O93" s="139">
        <f>M94</f>
        <v>0</v>
      </c>
    </row>
    <row r="94" spans="1:15" ht="13.5" thickBot="1">
      <c r="A94" s="60" t="s">
        <v>46</v>
      </c>
      <c r="B94" s="73" t="str">
        <f>'Boys U11'!C$5</f>
        <v>Abingdon</v>
      </c>
      <c r="C94" s="78" t="s">
        <v>48</v>
      </c>
      <c r="D94" s="149"/>
      <c r="E94" s="150"/>
      <c r="F94" s="149"/>
      <c r="G94" s="150"/>
      <c r="H94" s="149"/>
      <c r="I94" s="151"/>
      <c r="J94" s="152"/>
      <c r="K94" s="153"/>
      <c r="L94" s="79"/>
      <c r="M94" s="61">
        <f>SUM(D94:L94)</f>
        <v>0</v>
      </c>
      <c r="N94" s="154" t="s">
        <v>51</v>
      </c>
      <c r="O94" s="155">
        <f>SUM(O88:O93)</f>
        <v>49</v>
      </c>
    </row>
    <row r="95" spans="1:15" ht="13.5" thickBot="1">
      <c r="A95" s="81" t="s">
        <v>139</v>
      </c>
      <c r="B95" s="73" t="str">
        <f>'Boys U11'!D$5</f>
        <v>Banbury</v>
      </c>
      <c r="C95" s="78" t="s">
        <v>48</v>
      </c>
      <c r="D95" s="156">
        <v>17</v>
      </c>
      <c r="E95" s="157"/>
      <c r="F95" s="157">
        <v>18</v>
      </c>
      <c r="G95" s="157"/>
      <c r="H95" s="157">
        <v>11</v>
      </c>
      <c r="I95" s="158"/>
      <c r="J95" s="158"/>
      <c r="K95" s="158"/>
      <c r="L95" s="137"/>
      <c r="M95" s="74">
        <f aca="true" t="shared" si="4" ref="M95:M114">SUM(D95:L95)</f>
        <v>46</v>
      </c>
      <c r="N95" s="68"/>
      <c r="O95" s="68"/>
    </row>
    <row r="96" spans="1:15" ht="13.5" thickBot="1">
      <c r="A96" s="64" t="s">
        <v>141</v>
      </c>
      <c r="B96" s="73" t="str">
        <f>'Boys U11'!D$5</f>
        <v>Banbury</v>
      </c>
      <c r="C96" s="78" t="s">
        <v>48</v>
      </c>
      <c r="D96" s="159"/>
      <c r="E96" s="160"/>
      <c r="F96" s="160"/>
      <c r="G96" s="160">
        <v>16</v>
      </c>
      <c r="H96" s="160">
        <v>18</v>
      </c>
      <c r="I96" s="161"/>
      <c r="J96" s="161"/>
      <c r="K96" s="161"/>
      <c r="L96" s="139"/>
      <c r="M96" s="77">
        <f t="shared" si="4"/>
        <v>34</v>
      </c>
      <c r="N96" s="68"/>
      <c r="O96" s="68"/>
    </row>
    <row r="97" spans="1:15" ht="13.5" thickBot="1">
      <c r="A97" s="81" t="s">
        <v>142</v>
      </c>
      <c r="B97" s="73" t="str">
        <f>'Boys U11'!D$5</f>
        <v>Banbury</v>
      </c>
      <c r="C97" s="78" t="s">
        <v>48</v>
      </c>
      <c r="D97" s="159">
        <v>20</v>
      </c>
      <c r="E97" s="160"/>
      <c r="F97" s="160"/>
      <c r="G97" s="160">
        <v>19</v>
      </c>
      <c r="H97" s="160">
        <v>12</v>
      </c>
      <c r="I97" s="161"/>
      <c r="J97" s="161"/>
      <c r="K97" s="161"/>
      <c r="L97" s="139"/>
      <c r="M97" s="74">
        <f t="shared" si="4"/>
        <v>51</v>
      </c>
      <c r="N97" s="68"/>
      <c r="O97" s="68"/>
    </row>
    <row r="98" spans="1:15" ht="13.5" thickBot="1">
      <c r="A98" s="95"/>
      <c r="B98" s="73" t="str">
        <f>'Boys U11'!D$5</f>
        <v>Banbury</v>
      </c>
      <c r="C98" s="78" t="s">
        <v>48</v>
      </c>
      <c r="D98" s="159"/>
      <c r="E98" s="160"/>
      <c r="F98" s="160"/>
      <c r="G98" s="160"/>
      <c r="H98" s="160"/>
      <c r="I98" s="161"/>
      <c r="J98" s="161"/>
      <c r="K98" s="161"/>
      <c r="L98" s="139"/>
      <c r="M98" s="77">
        <f t="shared" si="4"/>
        <v>0</v>
      </c>
      <c r="N98" s="136" t="s">
        <v>97</v>
      </c>
      <c r="O98" s="137">
        <f>LARGE(M$95:M$102,1)</f>
        <v>51</v>
      </c>
    </row>
    <row r="99" spans="1:15" ht="13.5" thickBot="1">
      <c r="A99" s="94"/>
      <c r="B99" s="73" t="str">
        <f>'Boys U11'!D$5</f>
        <v>Banbury</v>
      </c>
      <c r="C99" s="78" t="s">
        <v>48</v>
      </c>
      <c r="D99" s="159"/>
      <c r="E99" s="160"/>
      <c r="F99" s="160"/>
      <c r="G99" s="160"/>
      <c r="H99" s="160"/>
      <c r="I99" s="161"/>
      <c r="J99" s="161"/>
      <c r="K99" s="161"/>
      <c r="L99" s="139"/>
      <c r="M99" s="74">
        <f t="shared" si="4"/>
        <v>0</v>
      </c>
      <c r="N99" s="138" t="s">
        <v>98</v>
      </c>
      <c r="O99" s="137">
        <f>LARGE(M$95:M$102,2)</f>
        <v>46</v>
      </c>
    </row>
    <row r="100" spans="1:15" ht="13.5" thickBot="1">
      <c r="A100" s="95"/>
      <c r="B100" s="73" t="str">
        <f>'Boys U11'!D$5</f>
        <v>Banbury</v>
      </c>
      <c r="C100" s="78" t="s">
        <v>48</v>
      </c>
      <c r="D100" s="159"/>
      <c r="E100" s="160"/>
      <c r="F100" s="160"/>
      <c r="G100" s="160"/>
      <c r="H100" s="160"/>
      <c r="I100" s="161"/>
      <c r="J100" s="161"/>
      <c r="K100" s="161"/>
      <c r="L100" s="139"/>
      <c r="M100" s="77">
        <f t="shared" si="4"/>
        <v>0</v>
      </c>
      <c r="N100" s="138" t="s">
        <v>99</v>
      </c>
      <c r="O100" s="137">
        <f>LARGE(M$95:M$102,3)</f>
        <v>34</v>
      </c>
    </row>
    <row r="101" spans="1:15" ht="13.5" thickBot="1">
      <c r="A101" s="94"/>
      <c r="B101" s="73" t="str">
        <f>'Boys U11'!D$5</f>
        <v>Banbury</v>
      </c>
      <c r="C101" s="78" t="s">
        <v>48</v>
      </c>
      <c r="D101" s="159"/>
      <c r="E101" s="160"/>
      <c r="F101" s="160"/>
      <c r="G101" s="160"/>
      <c r="H101" s="160"/>
      <c r="I101" s="161"/>
      <c r="J101" s="161"/>
      <c r="K101" s="161"/>
      <c r="L101" s="139"/>
      <c r="M101" s="74">
        <f t="shared" si="4"/>
        <v>0</v>
      </c>
      <c r="N101" s="138" t="s">
        <v>100</v>
      </c>
      <c r="O101" s="137">
        <f>LARGE(M$95:M$102,4)</f>
        <v>0</v>
      </c>
    </row>
    <row r="102" spans="1:15" ht="13.5" thickBot="1">
      <c r="A102" s="95"/>
      <c r="B102" s="73" t="str">
        <f>'Boys U11'!D$5</f>
        <v>Banbury</v>
      </c>
      <c r="C102" s="78" t="s">
        <v>48</v>
      </c>
      <c r="D102" s="162"/>
      <c r="E102" s="163"/>
      <c r="F102" s="163"/>
      <c r="G102" s="163"/>
      <c r="H102" s="163"/>
      <c r="I102" s="164"/>
      <c r="J102" s="164"/>
      <c r="K102" s="164"/>
      <c r="L102" s="155"/>
      <c r="M102" s="77">
        <f t="shared" si="4"/>
        <v>0</v>
      </c>
      <c r="N102" s="138" t="s">
        <v>45</v>
      </c>
      <c r="O102" s="139">
        <f>M103</f>
        <v>20</v>
      </c>
    </row>
    <row r="103" spans="1:15" ht="13.5" thickBot="1">
      <c r="A103" s="76" t="s">
        <v>45</v>
      </c>
      <c r="B103" s="73" t="str">
        <f>'Boys U11'!D$5</f>
        <v>Banbury</v>
      </c>
      <c r="C103" s="78" t="s">
        <v>48</v>
      </c>
      <c r="D103" s="165"/>
      <c r="E103" s="166"/>
      <c r="F103" s="165"/>
      <c r="G103" s="166"/>
      <c r="H103" s="165"/>
      <c r="I103" s="146"/>
      <c r="J103" s="145"/>
      <c r="K103" s="73">
        <v>20</v>
      </c>
      <c r="L103" s="147"/>
      <c r="M103" s="59">
        <f t="shared" si="4"/>
        <v>20</v>
      </c>
      <c r="N103" s="138" t="s">
        <v>46</v>
      </c>
      <c r="O103" s="139">
        <f>M104</f>
        <v>0</v>
      </c>
    </row>
    <row r="104" spans="1:15" ht="13.5" thickBot="1">
      <c r="A104" s="60" t="s">
        <v>46</v>
      </c>
      <c r="B104" s="73" t="str">
        <f>'Boys U11'!D$5</f>
        <v>Banbury</v>
      </c>
      <c r="C104" s="78" t="s">
        <v>48</v>
      </c>
      <c r="D104" s="149"/>
      <c r="E104" s="150"/>
      <c r="F104" s="149"/>
      <c r="G104" s="150"/>
      <c r="H104" s="149"/>
      <c r="I104" s="151"/>
      <c r="J104" s="152"/>
      <c r="K104" s="153"/>
      <c r="L104" s="79"/>
      <c r="M104" s="61">
        <f t="shared" si="4"/>
        <v>0</v>
      </c>
      <c r="N104" s="154" t="s">
        <v>51</v>
      </c>
      <c r="O104" s="155">
        <f>SUM(O98:O103)</f>
        <v>151</v>
      </c>
    </row>
    <row r="105" spans="1:15" ht="13.5" thickBot="1">
      <c r="A105" s="81" t="s">
        <v>261</v>
      </c>
      <c r="B105" s="73" t="str">
        <f>'Boys U11'!E$5</f>
        <v>Bicester</v>
      </c>
      <c r="C105" s="78" t="s">
        <v>48</v>
      </c>
      <c r="D105" s="156">
        <v>19</v>
      </c>
      <c r="E105" s="157"/>
      <c r="F105" s="157">
        <v>20</v>
      </c>
      <c r="G105" s="157"/>
      <c r="H105" s="157"/>
      <c r="I105" s="158">
        <v>18</v>
      </c>
      <c r="J105" s="158"/>
      <c r="K105" s="158"/>
      <c r="L105" s="137"/>
      <c r="M105" s="74">
        <f t="shared" si="4"/>
        <v>57</v>
      </c>
      <c r="N105" s="68"/>
      <c r="O105" s="68"/>
    </row>
    <row r="106" spans="1:15" ht="13.5" thickBot="1">
      <c r="A106" s="64" t="s">
        <v>263</v>
      </c>
      <c r="B106" s="73" t="str">
        <f>'Boys U11'!E$5</f>
        <v>Bicester</v>
      </c>
      <c r="C106" s="78" t="s">
        <v>48</v>
      </c>
      <c r="D106" s="159">
        <v>13</v>
      </c>
      <c r="E106" s="160"/>
      <c r="F106" s="160"/>
      <c r="G106" s="160">
        <v>14</v>
      </c>
      <c r="H106" s="160"/>
      <c r="I106" s="161">
        <v>16</v>
      </c>
      <c r="J106" s="161"/>
      <c r="K106" s="161"/>
      <c r="L106" s="139"/>
      <c r="M106" s="77">
        <f t="shared" si="4"/>
        <v>43</v>
      </c>
      <c r="N106" s="68"/>
      <c r="O106" s="68"/>
    </row>
    <row r="107" spans="1:15" ht="13.5" thickBot="1">
      <c r="A107" s="64" t="s">
        <v>264</v>
      </c>
      <c r="B107" s="73" t="str">
        <f>'Boys U11'!E$5</f>
        <v>Bicester</v>
      </c>
      <c r="C107" s="78" t="s">
        <v>48</v>
      </c>
      <c r="D107" s="159">
        <v>13</v>
      </c>
      <c r="E107" s="160"/>
      <c r="F107" s="160">
        <v>16</v>
      </c>
      <c r="G107" s="160"/>
      <c r="H107" s="160"/>
      <c r="I107" s="161">
        <v>20</v>
      </c>
      <c r="J107" s="161"/>
      <c r="K107" s="161"/>
      <c r="L107" s="139"/>
      <c r="M107" s="77">
        <f t="shared" si="4"/>
        <v>49</v>
      </c>
      <c r="N107" s="68"/>
      <c r="O107" s="68"/>
    </row>
    <row r="108" spans="1:15" ht="13.5" thickBot="1">
      <c r="A108" s="81"/>
      <c r="B108" s="73" t="str">
        <f>'Boys U11'!E$5</f>
        <v>Bicester</v>
      </c>
      <c r="C108" s="78" t="s">
        <v>48</v>
      </c>
      <c r="D108" s="159"/>
      <c r="E108" s="160"/>
      <c r="F108" s="160"/>
      <c r="G108" s="160"/>
      <c r="H108" s="160"/>
      <c r="I108" s="161"/>
      <c r="J108" s="161"/>
      <c r="K108" s="161"/>
      <c r="L108" s="139"/>
      <c r="M108" s="74">
        <f t="shared" si="4"/>
        <v>0</v>
      </c>
      <c r="N108" s="136" t="s">
        <v>97</v>
      </c>
      <c r="O108" s="137">
        <f>LARGE(M$105:M$112,1)</f>
        <v>57</v>
      </c>
    </row>
    <row r="109" spans="1:15" ht="13.5" thickBot="1">
      <c r="A109" s="95"/>
      <c r="B109" s="73" t="str">
        <f>'Boys U11'!E$5</f>
        <v>Bicester</v>
      </c>
      <c r="C109" s="78" t="s">
        <v>48</v>
      </c>
      <c r="D109" s="159"/>
      <c r="E109" s="160"/>
      <c r="F109" s="160"/>
      <c r="G109" s="160"/>
      <c r="H109" s="160"/>
      <c r="I109" s="161"/>
      <c r="J109" s="161"/>
      <c r="K109" s="161"/>
      <c r="L109" s="139"/>
      <c r="M109" s="77">
        <f t="shared" si="4"/>
        <v>0</v>
      </c>
      <c r="N109" s="138" t="s">
        <v>98</v>
      </c>
      <c r="O109" s="137">
        <f>LARGE(M$105:M$112,2)</f>
        <v>49</v>
      </c>
    </row>
    <row r="110" spans="1:15" ht="13.5" thickBot="1">
      <c r="A110" s="94"/>
      <c r="B110" s="73" t="str">
        <f>'Boys U11'!E$5</f>
        <v>Bicester</v>
      </c>
      <c r="C110" s="78" t="s">
        <v>48</v>
      </c>
      <c r="D110" s="159"/>
      <c r="E110" s="160"/>
      <c r="F110" s="160"/>
      <c r="G110" s="160"/>
      <c r="H110" s="160"/>
      <c r="I110" s="161"/>
      <c r="J110" s="161"/>
      <c r="K110" s="161"/>
      <c r="L110" s="139"/>
      <c r="M110" s="74">
        <f t="shared" si="4"/>
        <v>0</v>
      </c>
      <c r="N110" s="138" t="s">
        <v>99</v>
      </c>
      <c r="O110" s="137">
        <f>LARGE(M$105:M$112,3)</f>
        <v>43</v>
      </c>
    </row>
    <row r="111" spans="1:15" ht="13.5" thickBot="1">
      <c r="A111" s="95"/>
      <c r="B111" s="73" t="str">
        <f>'Boys U11'!E$5</f>
        <v>Bicester</v>
      </c>
      <c r="C111" s="78" t="s">
        <v>48</v>
      </c>
      <c r="D111" s="159"/>
      <c r="E111" s="160"/>
      <c r="F111" s="160"/>
      <c r="G111" s="160"/>
      <c r="H111" s="160"/>
      <c r="I111" s="161"/>
      <c r="J111" s="161"/>
      <c r="K111" s="161"/>
      <c r="L111" s="139"/>
      <c r="M111" s="77">
        <f t="shared" si="4"/>
        <v>0</v>
      </c>
      <c r="N111" s="138" t="s">
        <v>100</v>
      </c>
      <c r="O111" s="137">
        <f>LARGE(M$105:M$112,4)</f>
        <v>0</v>
      </c>
    </row>
    <row r="112" spans="1:15" ht="13.5" thickBot="1">
      <c r="A112" s="167"/>
      <c r="B112" s="73" t="str">
        <f>'Boys U11'!E$5</f>
        <v>Bicester</v>
      </c>
      <c r="C112" s="78" t="s">
        <v>48</v>
      </c>
      <c r="D112" s="159"/>
      <c r="E112" s="160"/>
      <c r="F112" s="160"/>
      <c r="G112" s="160"/>
      <c r="H112" s="160"/>
      <c r="I112" s="161"/>
      <c r="J112" s="161"/>
      <c r="K112" s="161"/>
      <c r="L112" s="139"/>
      <c r="M112" s="77">
        <f t="shared" si="4"/>
        <v>0</v>
      </c>
      <c r="N112" s="138" t="s">
        <v>45</v>
      </c>
      <c r="O112" s="139">
        <f>M113</f>
        <v>18</v>
      </c>
    </row>
    <row r="113" spans="1:15" ht="13.5" thickBot="1">
      <c r="A113" s="168" t="s">
        <v>45</v>
      </c>
      <c r="B113" s="73" t="str">
        <f>'Boys U11'!E$5</f>
        <v>Bicester</v>
      </c>
      <c r="C113" s="78" t="s">
        <v>48</v>
      </c>
      <c r="D113" s="206"/>
      <c r="E113" s="171"/>
      <c r="F113" s="172"/>
      <c r="G113" s="171"/>
      <c r="H113" s="172"/>
      <c r="I113" s="173"/>
      <c r="J113" s="174"/>
      <c r="K113" s="58">
        <v>18</v>
      </c>
      <c r="L113" s="175"/>
      <c r="M113" s="102">
        <f t="shared" si="4"/>
        <v>18</v>
      </c>
      <c r="N113" s="138" t="s">
        <v>46</v>
      </c>
      <c r="O113" s="139">
        <f>M114</f>
        <v>0</v>
      </c>
    </row>
    <row r="114" spans="1:15" ht="13.5" thickBot="1">
      <c r="A114" s="176" t="s">
        <v>46</v>
      </c>
      <c r="B114" s="73" t="str">
        <f>'Boys U11'!E$5</f>
        <v>Bicester</v>
      </c>
      <c r="C114" s="78" t="s">
        <v>48</v>
      </c>
      <c r="D114" s="208"/>
      <c r="E114" s="150"/>
      <c r="F114" s="149"/>
      <c r="G114" s="150"/>
      <c r="H114" s="149"/>
      <c r="I114" s="178"/>
      <c r="J114" s="152"/>
      <c r="K114" s="153"/>
      <c r="L114" s="52"/>
      <c r="M114" s="61">
        <f t="shared" si="4"/>
        <v>0</v>
      </c>
      <c r="N114" s="154" t="s">
        <v>51</v>
      </c>
      <c r="O114" s="155">
        <f>SUM(O108:O113)</f>
        <v>167</v>
      </c>
    </row>
    <row r="115" spans="1:15" ht="13.5" thickBot="1">
      <c r="A115" s="179"/>
      <c r="B115" s="73" t="str">
        <f>'Boys U11'!F$5</f>
        <v>Oxford</v>
      </c>
      <c r="C115" s="78" t="s">
        <v>48</v>
      </c>
      <c r="D115" s="156"/>
      <c r="E115" s="157"/>
      <c r="F115" s="157"/>
      <c r="G115" s="157"/>
      <c r="H115" s="157"/>
      <c r="I115" s="158"/>
      <c r="J115" s="158"/>
      <c r="K115" s="158"/>
      <c r="L115" s="137"/>
      <c r="M115" s="74">
        <f>SUM(D115:L115)</f>
        <v>0</v>
      </c>
      <c r="N115" s="68"/>
      <c r="O115" s="68"/>
    </row>
    <row r="116" spans="1:15" ht="13.5" thickBot="1">
      <c r="A116" s="180"/>
      <c r="B116" s="73" t="str">
        <f>'Boys U11'!F$5</f>
        <v>Oxford</v>
      </c>
      <c r="C116" s="78" t="s">
        <v>48</v>
      </c>
      <c r="D116" s="159"/>
      <c r="E116" s="160"/>
      <c r="F116" s="160"/>
      <c r="G116" s="160"/>
      <c r="H116" s="160"/>
      <c r="I116" s="161"/>
      <c r="J116" s="161"/>
      <c r="K116" s="161"/>
      <c r="L116" s="139"/>
      <c r="M116" s="77">
        <f aca="true" t="shared" si="5" ref="M116:M142">SUM(D116:L116)</f>
        <v>0</v>
      </c>
      <c r="N116" s="68"/>
      <c r="O116" s="68"/>
    </row>
    <row r="117" spans="1:15" ht="13.5" thickBot="1">
      <c r="A117" s="179"/>
      <c r="B117" s="73" t="str">
        <f>'Boys U11'!F$5</f>
        <v>Oxford</v>
      </c>
      <c r="C117" s="78" t="s">
        <v>48</v>
      </c>
      <c r="D117" s="159"/>
      <c r="E117" s="160"/>
      <c r="F117" s="160"/>
      <c r="G117" s="160"/>
      <c r="H117" s="160"/>
      <c r="I117" s="161"/>
      <c r="J117" s="161"/>
      <c r="K117" s="161"/>
      <c r="L117" s="139"/>
      <c r="M117" s="74">
        <f t="shared" si="5"/>
        <v>0</v>
      </c>
      <c r="N117" s="68"/>
      <c r="O117" s="68"/>
    </row>
    <row r="118" spans="1:15" ht="13.5" thickBot="1">
      <c r="A118" s="181"/>
      <c r="B118" s="73" t="str">
        <f>'Boys U11'!F$5</f>
        <v>Oxford</v>
      </c>
      <c r="C118" s="78" t="s">
        <v>48</v>
      </c>
      <c r="D118" s="159"/>
      <c r="E118" s="160"/>
      <c r="F118" s="160"/>
      <c r="G118" s="160"/>
      <c r="H118" s="160"/>
      <c r="I118" s="161"/>
      <c r="J118" s="161"/>
      <c r="K118" s="161"/>
      <c r="L118" s="139"/>
      <c r="M118" s="77">
        <f t="shared" si="5"/>
        <v>0</v>
      </c>
      <c r="N118" s="136" t="s">
        <v>97</v>
      </c>
      <c r="O118" s="137">
        <f>LARGE(M$115:M$122,1)</f>
        <v>0</v>
      </c>
    </row>
    <row r="119" spans="1:15" ht="13.5" thickBot="1">
      <c r="A119" s="182"/>
      <c r="B119" s="73" t="str">
        <f>'Boys U11'!F$5</f>
        <v>Oxford</v>
      </c>
      <c r="C119" s="78" t="s">
        <v>48</v>
      </c>
      <c r="D119" s="159"/>
      <c r="E119" s="160"/>
      <c r="F119" s="160"/>
      <c r="G119" s="160"/>
      <c r="H119" s="160"/>
      <c r="I119" s="161"/>
      <c r="J119" s="161"/>
      <c r="K119" s="161"/>
      <c r="L119" s="139"/>
      <c r="M119" s="74">
        <f t="shared" si="5"/>
        <v>0</v>
      </c>
      <c r="N119" s="138" t="s">
        <v>98</v>
      </c>
      <c r="O119" s="137">
        <f>LARGE(M$115:M$122,2)</f>
        <v>0</v>
      </c>
    </row>
    <row r="120" spans="1:15" ht="13.5" thickBot="1">
      <c r="A120" s="181"/>
      <c r="B120" s="73" t="str">
        <f>'Boys U11'!F$5</f>
        <v>Oxford</v>
      </c>
      <c r="C120" s="78" t="s">
        <v>48</v>
      </c>
      <c r="D120" s="159"/>
      <c r="E120" s="160"/>
      <c r="F120" s="160"/>
      <c r="G120" s="160"/>
      <c r="H120" s="160"/>
      <c r="I120" s="161"/>
      <c r="J120" s="161"/>
      <c r="K120" s="161"/>
      <c r="L120" s="139"/>
      <c r="M120" s="77">
        <f t="shared" si="5"/>
        <v>0</v>
      </c>
      <c r="N120" s="138" t="s">
        <v>99</v>
      </c>
      <c r="O120" s="137">
        <f>LARGE(M$115:M$122,3)</f>
        <v>0</v>
      </c>
    </row>
    <row r="121" spans="1:15" ht="13.5" thickBot="1">
      <c r="A121" s="182"/>
      <c r="B121" s="73" t="str">
        <f>'Boys U11'!F$5</f>
        <v>Oxford</v>
      </c>
      <c r="C121" s="78" t="s">
        <v>48</v>
      </c>
      <c r="D121" s="159"/>
      <c r="E121" s="160"/>
      <c r="F121" s="160"/>
      <c r="G121" s="160"/>
      <c r="H121" s="160"/>
      <c r="I121" s="161"/>
      <c r="J121" s="161"/>
      <c r="K121" s="161"/>
      <c r="L121" s="139"/>
      <c r="M121" s="74">
        <f t="shared" si="5"/>
        <v>0</v>
      </c>
      <c r="N121" s="138" t="s">
        <v>100</v>
      </c>
      <c r="O121" s="137">
        <f>LARGE(M$115:M$122,4)</f>
        <v>0</v>
      </c>
    </row>
    <row r="122" spans="1:15" ht="13.5" thickBot="1">
      <c r="A122" s="181"/>
      <c r="B122" s="73" t="str">
        <f>'Boys U11'!F$5</f>
        <v>Oxford</v>
      </c>
      <c r="C122" s="78" t="s">
        <v>48</v>
      </c>
      <c r="D122" s="159"/>
      <c r="E122" s="160"/>
      <c r="F122" s="160"/>
      <c r="G122" s="160"/>
      <c r="H122" s="160"/>
      <c r="I122" s="161"/>
      <c r="J122" s="161"/>
      <c r="K122" s="161"/>
      <c r="L122" s="139"/>
      <c r="M122" s="77">
        <f t="shared" si="5"/>
        <v>0</v>
      </c>
      <c r="N122" s="138" t="s">
        <v>45</v>
      </c>
      <c r="O122" s="139">
        <f>M123</f>
        <v>0</v>
      </c>
    </row>
    <row r="123" spans="1:15" ht="13.5" thickBot="1">
      <c r="A123" s="183" t="s">
        <v>45</v>
      </c>
      <c r="B123" s="73" t="str">
        <f>'Boys U11'!F$5</f>
        <v>Oxford</v>
      </c>
      <c r="C123" s="78" t="s">
        <v>48</v>
      </c>
      <c r="D123" s="206"/>
      <c r="E123" s="171"/>
      <c r="F123" s="172"/>
      <c r="G123" s="171"/>
      <c r="H123" s="172"/>
      <c r="I123" s="173"/>
      <c r="J123" s="174"/>
      <c r="K123" s="58"/>
      <c r="L123" s="184"/>
      <c r="M123" s="74">
        <f t="shared" si="5"/>
        <v>0</v>
      </c>
      <c r="N123" s="138" t="s">
        <v>46</v>
      </c>
      <c r="O123" s="139">
        <f>M124</f>
        <v>0</v>
      </c>
    </row>
    <row r="124" spans="1:15" ht="13.5" thickBot="1">
      <c r="A124" s="185" t="s">
        <v>46</v>
      </c>
      <c r="B124" s="73" t="str">
        <f>'Boys U11'!F$5</f>
        <v>Oxford</v>
      </c>
      <c r="C124" s="78" t="s">
        <v>48</v>
      </c>
      <c r="D124" s="207"/>
      <c r="E124" s="187"/>
      <c r="F124" s="188"/>
      <c r="G124" s="187"/>
      <c r="H124" s="188"/>
      <c r="I124" s="189"/>
      <c r="J124" s="190"/>
      <c r="K124" s="191"/>
      <c r="L124" s="84"/>
      <c r="M124" s="103">
        <f t="shared" si="5"/>
        <v>0</v>
      </c>
      <c r="N124" s="154" t="s">
        <v>51</v>
      </c>
      <c r="O124" s="155">
        <f>SUM(O118:O123)</f>
        <v>0</v>
      </c>
    </row>
    <row r="125" spans="1:15" ht="13.5" thickBot="1">
      <c r="A125" s="81" t="s">
        <v>199</v>
      </c>
      <c r="B125" s="73" t="str">
        <f>'Boys U11'!G$5</f>
        <v>Radley</v>
      </c>
      <c r="C125" s="78" t="s">
        <v>48</v>
      </c>
      <c r="D125" s="156">
        <v>18</v>
      </c>
      <c r="E125" s="157"/>
      <c r="F125" s="157"/>
      <c r="G125" s="157">
        <v>20</v>
      </c>
      <c r="H125" s="157"/>
      <c r="I125" s="158">
        <v>19</v>
      </c>
      <c r="J125" s="158"/>
      <c r="K125" s="158"/>
      <c r="L125" s="137"/>
      <c r="M125" s="74">
        <f t="shared" si="5"/>
        <v>57</v>
      </c>
      <c r="N125" s="68"/>
      <c r="O125" s="68"/>
    </row>
    <row r="126" spans="1:15" ht="13.5" thickBot="1">
      <c r="A126" s="64" t="s">
        <v>201</v>
      </c>
      <c r="B126" s="73" t="str">
        <f>'Boys U11'!G$5</f>
        <v>Radley</v>
      </c>
      <c r="C126" s="78" t="s">
        <v>48</v>
      </c>
      <c r="D126" s="159">
        <v>14</v>
      </c>
      <c r="E126" s="160"/>
      <c r="F126" s="160"/>
      <c r="G126" s="160">
        <v>13</v>
      </c>
      <c r="H126" s="160"/>
      <c r="I126" s="161">
        <v>14</v>
      </c>
      <c r="J126" s="161"/>
      <c r="K126" s="161"/>
      <c r="L126" s="139"/>
      <c r="M126" s="77">
        <f t="shared" si="5"/>
        <v>41</v>
      </c>
      <c r="N126" s="68"/>
      <c r="O126" s="68"/>
    </row>
    <row r="127" spans="1:15" ht="13.5" thickBot="1">
      <c r="A127" s="81"/>
      <c r="B127" s="73" t="str">
        <f>'Boys U11'!G$5</f>
        <v>Radley</v>
      </c>
      <c r="C127" s="78" t="s">
        <v>48</v>
      </c>
      <c r="D127" s="159"/>
      <c r="E127" s="160"/>
      <c r="F127" s="160"/>
      <c r="G127" s="160"/>
      <c r="H127" s="160"/>
      <c r="I127" s="161"/>
      <c r="J127" s="161"/>
      <c r="K127" s="161"/>
      <c r="L127" s="139"/>
      <c r="M127" s="74">
        <f t="shared" si="5"/>
        <v>0</v>
      </c>
      <c r="N127" s="68"/>
      <c r="O127" s="68"/>
    </row>
    <row r="128" spans="1:15" ht="13.5" thickBot="1">
      <c r="A128" s="64"/>
      <c r="B128" s="73" t="str">
        <f>'Boys U11'!G$5</f>
        <v>Radley</v>
      </c>
      <c r="C128" s="78" t="s">
        <v>48</v>
      </c>
      <c r="D128" s="159"/>
      <c r="E128" s="160"/>
      <c r="F128" s="160"/>
      <c r="G128" s="160"/>
      <c r="H128" s="160"/>
      <c r="I128" s="161"/>
      <c r="J128" s="161"/>
      <c r="K128" s="161"/>
      <c r="L128" s="139"/>
      <c r="M128" s="77">
        <f t="shared" si="5"/>
        <v>0</v>
      </c>
      <c r="N128" s="136" t="s">
        <v>97</v>
      </c>
      <c r="O128" s="137">
        <f>LARGE(M$125:M$132,1)</f>
        <v>57</v>
      </c>
    </row>
    <row r="129" spans="1:15" ht="13.5" thickBot="1">
      <c r="A129" s="94"/>
      <c r="B129" s="73" t="str">
        <f>'Boys U11'!G$5</f>
        <v>Radley</v>
      </c>
      <c r="C129" s="78" t="s">
        <v>48</v>
      </c>
      <c r="D129" s="159"/>
      <c r="E129" s="160"/>
      <c r="F129" s="160"/>
      <c r="G129" s="160"/>
      <c r="H129" s="160"/>
      <c r="I129" s="161"/>
      <c r="J129" s="161"/>
      <c r="K129" s="161"/>
      <c r="L129" s="139"/>
      <c r="M129" s="74">
        <f t="shared" si="5"/>
        <v>0</v>
      </c>
      <c r="N129" s="138" t="s">
        <v>98</v>
      </c>
      <c r="O129" s="137">
        <f>LARGE(M$125:M$132,2)</f>
        <v>41</v>
      </c>
    </row>
    <row r="130" spans="1:15" ht="13.5" thickBot="1">
      <c r="A130" s="95"/>
      <c r="B130" s="73" t="str">
        <f>'Boys U11'!G$5</f>
        <v>Radley</v>
      </c>
      <c r="C130" s="78" t="s">
        <v>48</v>
      </c>
      <c r="D130" s="159"/>
      <c r="E130" s="160"/>
      <c r="F130" s="160"/>
      <c r="G130" s="160"/>
      <c r="H130" s="160"/>
      <c r="I130" s="161"/>
      <c r="J130" s="161"/>
      <c r="K130" s="161"/>
      <c r="L130" s="139"/>
      <c r="M130" s="77">
        <f t="shared" si="5"/>
        <v>0</v>
      </c>
      <c r="N130" s="138" t="s">
        <v>99</v>
      </c>
      <c r="O130" s="137">
        <f>LARGE(M$125:M$132,3)</f>
        <v>0</v>
      </c>
    </row>
    <row r="131" spans="1:15" ht="13.5" thickBot="1">
      <c r="A131" s="94"/>
      <c r="B131" s="73" t="str">
        <f>'Boys U11'!G$5</f>
        <v>Radley</v>
      </c>
      <c r="C131" s="78" t="s">
        <v>48</v>
      </c>
      <c r="D131" s="159"/>
      <c r="E131" s="160"/>
      <c r="F131" s="160"/>
      <c r="G131" s="160"/>
      <c r="H131" s="160"/>
      <c r="I131" s="161"/>
      <c r="J131" s="161"/>
      <c r="K131" s="161"/>
      <c r="L131" s="139"/>
      <c r="M131" s="74">
        <f t="shared" si="5"/>
        <v>0</v>
      </c>
      <c r="N131" s="138" t="s">
        <v>100</v>
      </c>
      <c r="O131" s="137">
        <f>LARGE(M$125:M$132,4)</f>
        <v>0</v>
      </c>
    </row>
    <row r="132" spans="1:15" ht="13.5" thickBot="1">
      <c r="A132" s="95"/>
      <c r="B132" s="73" t="str">
        <f>'Boys U11'!G$5</f>
        <v>Radley</v>
      </c>
      <c r="C132" s="78" t="s">
        <v>48</v>
      </c>
      <c r="D132" s="159"/>
      <c r="E132" s="160"/>
      <c r="F132" s="160"/>
      <c r="G132" s="160"/>
      <c r="H132" s="160"/>
      <c r="I132" s="161"/>
      <c r="J132" s="161"/>
      <c r="K132" s="161"/>
      <c r="L132" s="139"/>
      <c r="M132" s="77">
        <f t="shared" si="5"/>
        <v>0</v>
      </c>
      <c r="N132" s="138" t="s">
        <v>45</v>
      </c>
      <c r="O132" s="139">
        <f>M133</f>
        <v>0</v>
      </c>
    </row>
    <row r="133" spans="1:15" ht="13.5" thickBot="1">
      <c r="A133" s="76" t="s">
        <v>45</v>
      </c>
      <c r="B133" s="73" t="str">
        <f>'Boys U11'!G$5</f>
        <v>Radley</v>
      </c>
      <c r="C133" s="78" t="s">
        <v>48</v>
      </c>
      <c r="D133" s="165"/>
      <c r="E133" s="166"/>
      <c r="F133" s="165"/>
      <c r="G133" s="166"/>
      <c r="H133" s="165"/>
      <c r="I133" s="192"/>
      <c r="J133" s="174"/>
      <c r="K133" s="73"/>
      <c r="L133" s="147"/>
      <c r="M133" s="59">
        <f t="shared" si="5"/>
        <v>0</v>
      </c>
      <c r="N133" s="138" t="s">
        <v>46</v>
      </c>
      <c r="O133" s="139">
        <f>M134</f>
        <v>0</v>
      </c>
    </row>
    <row r="134" spans="1:15" ht="13.5" thickBot="1">
      <c r="A134" s="60" t="s">
        <v>46</v>
      </c>
      <c r="B134" s="73" t="str">
        <f>'Boys U11'!G$5</f>
        <v>Radley</v>
      </c>
      <c r="C134" s="78" t="s">
        <v>48</v>
      </c>
      <c r="D134" s="149"/>
      <c r="E134" s="150"/>
      <c r="F134" s="149"/>
      <c r="G134" s="150"/>
      <c r="H134" s="149"/>
      <c r="I134" s="178"/>
      <c r="J134" s="152"/>
      <c r="K134" s="153"/>
      <c r="L134" s="79"/>
      <c r="M134" s="103">
        <f t="shared" si="5"/>
        <v>0</v>
      </c>
      <c r="N134" s="154" t="s">
        <v>51</v>
      </c>
      <c r="O134" s="155">
        <f>SUM(O128:O133)</f>
        <v>98</v>
      </c>
    </row>
    <row r="135" spans="1:15" ht="13.5" thickBot="1">
      <c r="A135" s="81"/>
      <c r="B135" s="73" t="str">
        <f>'Boys U11'!H$5</f>
        <v>White Horse</v>
      </c>
      <c r="C135" s="78" t="s">
        <v>48</v>
      </c>
      <c r="D135" s="156"/>
      <c r="E135" s="157"/>
      <c r="F135" s="157"/>
      <c r="G135" s="157"/>
      <c r="H135" s="157"/>
      <c r="I135" s="158"/>
      <c r="J135" s="158"/>
      <c r="K135" s="158"/>
      <c r="L135" s="137"/>
      <c r="M135" s="193">
        <f t="shared" si="5"/>
        <v>0</v>
      </c>
      <c r="N135" s="68"/>
      <c r="O135" s="68"/>
    </row>
    <row r="136" spans="1:15" ht="13.5" thickBot="1">
      <c r="A136" s="64"/>
      <c r="B136" s="73" t="str">
        <f>'Boys U11'!H$5</f>
        <v>White Horse</v>
      </c>
      <c r="C136" s="78" t="s">
        <v>48</v>
      </c>
      <c r="D136" s="159"/>
      <c r="E136" s="160"/>
      <c r="F136" s="160"/>
      <c r="G136" s="160"/>
      <c r="H136" s="160"/>
      <c r="I136" s="161"/>
      <c r="J136" s="161"/>
      <c r="K136" s="161"/>
      <c r="L136" s="139"/>
      <c r="M136" s="77">
        <f t="shared" si="5"/>
        <v>0</v>
      </c>
      <c r="N136" s="68"/>
      <c r="O136" s="68"/>
    </row>
    <row r="137" spans="1:15" ht="13.5" thickBot="1">
      <c r="A137" s="81"/>
      <c r="B137" s="73" t="str">
        <f>'Boys U11'!H$5</f>
        <v>White Horse</v>
      </c>
      <c r="C137" s="78" t="s">
        <v>48</v>
      </c>
      <c r="D137" s="159"/>
      <c r="E137" s="160"/>
      <c r="F137" s="160"/>
      <c r="G137" s="160"/>
      <c r="H137" s="160"/>
      <c r="I137" s="161"/>
      <c r="J137" s="161"/>
      <c r="K137" s="161"/>
      <c r="L137" s="139"/>
      <c r="M137" s="74">
        <f t="shared" si="5"/>
        <v>0</v>
      </c>
      <c r="N137" s="68"/>
      <c r="O137" s="68"/>
    </row>
    <row r="138" spans="1:15" ht="13.5" thickBot="1">
      <c r="A138" s="64"/>
      <c r="B138" s="73" t="str">
        <f>'Boys U11'!H$5</f>
        <v>White Horse</v>
      </c>
      <c r="C138" s="78" t="s">
        <v>48</v>
      </c>
      <c r="D138" s="159"/>
      <c r="E138" s="160"/>
      <c r="F138" s="160"/>
      <c r="G138" s="160"/>
      <c r="H138" s="160"/>
      <c r="I138" s="161"/>
      <c r="J138" s="161"/>
      <c r="K138" s="161"/>
      <c r="L138" s="139"/>
      <c r="M138" s="77">
        <f t="shared" si="5"/>
        <v>0</v>
      </c>
      <c r="N138" s="136" t="s">
        <v>97</v>
      </c>
      <c r="O138" s="137">
        <f>LARGE(M$135:M$142,1)</f>
        <v>0</v>
      </c>
    </row>
    <row r="139" spans="1:15" ht="13.5" thickBot="1">
      <c r="A139" s="81"/>
      <c r="B139" s="73" t="str">
        <f>'Boys U11'!H$5</f>
        <v>White Horse</v>
      </c>
      <c r="C139" s="78" t="s">
        <v>48</v>
      </c>
      <c r="D139" s="159"/>
      <c r="E139" s="160"/>
      <c r="F139" s="160"/>
      <c r="G139" s="160"/>
      <c r="H139" s="160"/>
      <c r="I139" s="161"/>
      <c r="J139" s="161"/>
      <c r="K139" s="161"/>
      <c r="L139" s="139"/>
      <c r="M139" s="74">
        <f t="shared" si="5"/>
        <v>0</v>
      </c>
      <c r="N139" s="138" t="s">
        <v>98</v>
      </c>
      <c r="O139" s="137">
        <f>LARGE(M$135:M$142,2)</f>
        <v>0</v>
      </c>
    </row>
    <row r="140" spans="1:15" ht="13.5" thickBot="1">
      <c r="A140" s="95"/>
      <c r="B140" s="73" t="str">
        <f>'Boys U11'!H$5</f>
        <v>White Horse</v>
      </c>
      <c r="C140" s="78" t="s">
        <v>48</v>
      </c>
      <c r="D140" s="159"/>
      <c r="E140" s="160"/>
      <c r="F140" s="160"/>
      <c r="G140" s="160"/>
      <c r="H140" s="160"/>
      <c r="I140" s="161"/>
      <c r="J140" s="161"/>
      <c r="K140" s="161"/>
      <c r="L140" s="139"/>
      <c r="M140" s="77">
        <f t="shared" si="5"/>
        <v>0</v>
      </c>
      <c r="N140" s="138" t="s">
        <v>99</v>
      </c>
      <c r="O140" s="137">
        <f>LARGE(M$135:M$142,3)</f>
        <v>0</v>
      </c>
    </row>
    <row r="141" spans="1:15" ht="13.5" thickBot="1">
      <c r="A141" s="94"/>
      <c r="B141" s="73" t="str">
        <f>'Boys U11'!H$5</f>
        <v>White Horse</v>
      </c>
      <c r="C141" s="78" t="s">
        <v>48</v>
      </c>
      <c r="D141" s="159"/>
      <c r="E141" s="160"/>
      <c r="F141" s="160"/>
      <c r="G141" s="160"/>
      <c r="H141" s="160"/>
      <c r="I141" s="161"/>
      <c r="J141" s="161"/>
      <c r="K141" s="161"/>
      <c r="L141" s="139"/>
      <c r="M141" s="74">
        <f t="shared" si="5"/>
        <v>0</v>
      </c>
      <c r="N141" s="138" t="s">
        <v>100</v>
      </c>
      <c r="O141" s="137">
        <f>LARGE(M$135:M$142,4)</f>
        <v>0</v>
      </c>
    </row>
    <row r="142" spans="1:15" ht="13.5" thickBot="1">
      <c r="A142" s="95"/>
      <c r="B142" s="73" t="str">
        <f>'Boys U11'!H$5</f>
        <v>White Horse</v>
      </c>
      <c r="C142" s="78" t="s">
        <v>48</v>
      </c>
      <c r="D142" s="159"/>
      <c r="E142" s="160"/>
      <c r="F142" s="160"/>
      <c r="G142" s="160"/>
      <c r="H142" s="160"/>
      <c r="I142" s="161"/>
      <c r="J142" s="161"/>
      <c r="K142" s="161"/>
      <c r="L142" s="139"/>
      <c r="M142" s="77">
        <f t="shared" si="5"/>
        <v>0</v>
      </c>
      <c r="N142" s="138" t="s">
        <v>45</v>
      </c>
      <c r="O142" s="139">
        <f>M143</f>
        <v>17</v>
      </c>
    </row>
    <row r="143" spans="1:15" ht="13.5" thickBot="1">
      <c r="A143" s="76" t="s">
        <v>45</v>
      </c>
      <c r="B143" s="73" t="str">
        <f>'Boys U11'!H$5</f>
        <v>White Horse</v>
      </c>
      <c r="C143" s="78" t="s">
        <v>48</v>
      </c>
      <c r="D143" s="165"/>
      <c r="E143" s="166"/>
      <c r="F143" s="165"/>
      <c r="G143" s="166"/>
      <c r="H143" s="165"/>
      <c r="I143" s="192"/>
      <c r="J143" s="174"/>
      <c r="K143" s="73">
        <v>17</v>
      </c>
      <c r="L143" s="147"/>
      <c r="M143" s="59">
        <f>SUM(D143:L143)</f>
        <v>17</v>
      </c>
      <c r="N143" s="138" t="s">
        <v>46</v>
      </c>
      <c r="O143" s="139">
        <f>M144</f>
        <v>0</v>
      </c>
    </row>
    <row r="144" spans="1:15" ht="13.5" thickBot="1">
      <c r="A144" s="60" t="s">
        <v>46</v>
      </c>
      <c r="B144" s="73" t="str">
        <f>'Boys U11'!H$5</f>
        <v>White Horse</v>
      </c>
      <c r="C144" s="78" t="s">
        <v>48</v>
      </c>
      <c r="D144" s="149"/>
      <c r="E144" s="150"/>
      <c r="F144" s="149"/>
      <c r="G144" s="150"/>
      <c r="H144" s="149"/>
      <c r="I144" s="178"/>
      <c r="J144" s="152"/>
      <c r="K144" s="153"/>
      <c r="L144" s="79"/>
      <c r="M144" s="61">
        <f>SUM(D144:L144)</f>
        <v>0</v>
      </c>
      <c r="N144" s="154" t="s">
        <v>51</v>
      </c>
      <c r="O144" s="155">
        <f>SUM(O138:O143)</f>
        <v>17</v>
      </c>
    </row>
    <row r="145" spans="1:15" ht="13.5" thickBot="1">
      <c r="A145" s="63" t="s">
        <v>272</v>
      </c>
      <c r="B145" s="63" t="str">
        <f>'Boys U11'!I$5</f>
        <v>Witney</v>
      </c>
      <c r="C145" s="78" t="s">
        <v>48</v>
      </c>
      <c r="D145" s="130"/>
      <c r="E145" s="131">
        <v>18</v>
      </c>
      <c r="F145" s="131">
        <v>18</v>
      </c>
      <c r="G145" s="194"/>
      <c r="H145" s="131">
        <v>16</v>
      </c>
      <c r="I145" s="131"/>
      <c r="J145" s="131"/>
      <c r="K145" s="131"/>
      <c r="L145" s="132"/>
      <c r="M145" s="102">
        <f aca="true" t="shared" si="6" ref="M145:M155">SUM(D145:L145)</f>
        <v>52</v>
      </c>
      <c r="N145" s="68"/>
      <c r="O145" s="68"/>
    </row>
    <row r="146" spans="1:15" ht="13.5" thickBot="1">
      <c r="A146" s="62" t="s">
        <v>267</v>
      </c>
      <c r="B146" s="63" t="str">
        <f>'Boys U11'!I$5</f>
        <v>Witney</v>
      </c>
      <c r="C146" s="78" t="s">
        <v>48</v>
      </c>
      <c r="D146" s="211">
        <v>16</v>
      </c>
      <c r="E146" s="212"/>
      <c r="F146" s="212">
        <v>15</v>
      </c>
      <c r="G146" s="213"/>
      <c r="H146" s="212"/>
      <c r="I146" s="212">
        <v>17</v>
      </c>
      <c r="J146" s="212"/>
      <c r="K146" s="212"/>
      <c r="L146" s="214"/>
      <c r="M146" s="102"/>
      <c r="N146" s="68"/>
      <c r="O146" s="68"/>
    </row>
    <row r="147" spans="1:15" ht="13.5" thickBot="1">
      <c r="A147" s="64" t="s">
        <v>265</v>
      </c>
      <c r="B147" s="63" t="str">
        <f>'Boys U11'!I$5</f>
        <v>Witney</v>
      </c>
      <c r="C147" s="78" t="s">
        <v>48</v>
      </c>
      <c r="D147" s="133">
        <v>11</v>
      </c>
      <c r="E147" s="195"/>
      <c r="F147" s="134">
        <v>11</v>
      </c>
      <c r="G147" s="134"/>
      <c r="H147" s="134">
        <v>13</v>
      </c>
      <c r="I147" s="134"/>
      <c r="J147" s="134"/>
      <c r="K147" s="134"/>
      <c r="L147" s="135"/>
      <c r="M147" s="102">
        <f t="shared" si="6"/>
        <v>35</v>
      </c>
      <c r="N147" s="68"/>
      <c r="O147" s="68"/>
    </row>
    <row r="148" spans="1:15" ht="13.5" thickBot="1">
      <c r="A148" s="64" t="s">
        <v>229</v>
      </c>
      <c r="B148" s="63" t="str">
        <f>'Boys U11'!I$5</f>
        <v>Witney</v>
      </c>
      <c r="C148" s="78" t="s">
        <v>48</v>
      </c>
      <c r="D148" s="133">
        <v>15</v>
      </c>
      <c r="E148" s="195"/>
      <c r="F148" s="134">
        <v>13</v>
      </c>
      <c r="G148" s="134"/>
      <c r="H148" s="134">
        <v>11</v>
      </c>
      <c r="I148" s="134"/>
      <c r="J148" s="134"/>
      <c r="K148" s="134"/>
      <c r="L148" s="135"/>
      <c r="M148" s="102">
        <f t="shared" si="6"/>
        <v>39</v>
      </c>
      <c r="N148" s="68"/>
      <c r="O148" s="68"/>
    </row>
    <row r="149" spans="1:15" ht="13.5" thickBot="1">
      <c r="A149" s="64" t="s">
        <v>273</v>
      </c>
      <c r="B149" s="63" t="str">
        <f>'Boys U11'!I$5</f>
        <v>Witney</v>
      </c>
      <c r="C149" s="78" t="s">
        <v>48</v>
      </c>
      <c r="D149" s="133"/>
      <c r="E149" s="134">
        <v>20</v>
      </c>
      <c r="F149" s="134">
        <v>19</v>
      </c>
      <c r="G149" s="134"/>
      <c r="H149" s="134">
        <v>19</v>
      </c>
      <c r="I149" s="134"/>
      <c r="J149" s="134"/>
      <c r="K149" s="134"/>
      <c r="L149" s="135"/>
      <c r="M149" s="102">
        <f t="shared" si="6"/>
        <v>58</v>
      </c>
      <c r="N149" s="136" t="s">
        <v>97</v>
      </c>
      <c r="O149" s="137">
        <f>LARGE(M$145:M$153,1)</f>
        <v>58</v>
      </c>
    </row>
    <row r="150" spans="1:15" ht="13.5" thickBot="1">
      <c r="A150" s="64" t="s">
        <v>274</v>
      </c>
      <c r="B150" s="63" t="str">
        <f>'Boys U11'!I$5</f>
        <v>Witney</v>
      </c>
      <c r="C150" s="78" t="s">
        <v>48</v>
      </c>
      <c r="D150" s="196"/>
      <c r="E150" s="134">
        <v>14</v>
      </c>
      <c r="F150" s="134">
        <v>14</v>
      </c>
      <c r="G150" s="134"/>
      <c r="H150" s="134">
        <v>17</v>
      </c>
      <c r="I150" s="134"/>
      <c r="J150" s="134"/>
      <c r="K150" s="134"/>
      <c r="L150" s="135"/>
      <c r="M150" s="74">
        <f t="shared" si="6"/>
        <v>45</v>
      </c>
      <c r="N150" s="138" t="s">
        <v>98</v>
      </c>
      <c r="O150" s="137">
        <f>LARGE(M$145:M$153,2)</f>
        <v>57</v>
      </c>
    </row>
    <row r="151" spans="1:15" ht="13.5" thickBot="1">
      <c r="A151" s="64" t="s">
        <v>280</v>
      </c>
      <c r="B151" s="63" t="str">
        <f>'Boys U11'!I$5</f>
        <v>Witney</v>
      </c>
      <c r="C151" s="78" t="s">
        <v>48</v>
      </c>
      <c r="D151" s="196"/>
      <c r="E151" s="134">
        <v>16</v>
      </c>
      <c r="F151" s="134">
        <v>12</v>
      </c>
      <c r="G151" s="134"/>
      <c r="H151" s="134">
        <v>15</v>
      </c>
      <c r="I151" s="134"/>
      <c r="J151" s="134"/>
      <c r="K151" s="134"/>
      <c r="L151" s="135"/>
      <c r="M151" s="77">
        <f t="shared" si="6"/>
        <v>43</v>
      </c>
      <c r="N151" s="138" t="s">
        <v>99</v>
      </c>
      <c r="O151" s="137">
        <f>LARGE(M$145:M$153,3)</f>
        <v>52</v>
      </c>
    </row>
    <row r="152" spans="1:15" ht="13.5" thickBot="1">
      <c r="A152" s="62" t="s">
        <v>276</v>
      </c>
      <c r="B152" s="63" t="str">
        <f>'Boys U11'!I$5</f>
        <v>Witney</v>
      </c>
      <c r="C152" s="78" t="s">
        <v>48</v>
      </c>
      <c r="D152" s="196"/>
      <c r="E152" s="134">
        <v>15</v>
      </c>
      <c r="F152" s="195"/>
      <c r="G152" s="134">
        <v>15</v>
      </c>
      <c r="H152" s="134">
        <v>14</v>
      </c>
      <c r="I152" s="134"/>
      <c r="J152" s="134"/>
      <c r="K152" s="134"/>
      <c r="L152" s="135"/>
      <c r="M152" s="77">
        <f t="shared" si="6"/>
        <v>44</v>
      </c>
      <c r="N152" s="138" t="s">
        <v>100</v>
      </c>
      <c r="O152" s="137">
        <f>LARGE(M$145:M$153,4)</f>
        <v>45</v>
      </c>
    </row>
    <row r="153" spans="1:15" ht="13.5" thickBot="1">
      <c r="A153" s="62" t="s">
        <v>277</v>
      </c>
      <c r="B153" s="63" t="str">
        <f>'Boys U11'!I$5</f>
        <v>Witney</v>
      </c>
      <c r="C153" s="78" t="s">
        <v>48</v>
      </c>
      <c r="D153" s="196"/>
      <c r="E153" s="134">
        <v>19</v>
      </c>
      <c r="F153" s="195"/>
      <c r="G153" s="134">
        <v>18</v>
      </c>
      <c r="H153" s="134">
        <v>20</v>
      </c>
      <c r="I153" s="134"/>
      <c r="J153" s="134"/>
      <c r="K153" s="134"/>
      <c r="L153" s="135"/>
      <c r="M153" s="77">
        <f t="shared" si="6"/>
        <v>57</v>
      </c>
      <c r="N153" s="138" t="s">
        <v>45</v>
      </c>
      <c r="O153" s="139">
        <f>M154</f>
        <v>19</v>
      </c>
    </row>
    <row r="154" spans="1:15" ht="13.5" thickBot="1">
      <c r="A154" s="76" t="s">
        <v>45</v>
      </c>
      <c r="B154" s="63" t="str">
        <f>'Boys U11'!I$5</f>
        <v>Witney</v>
      </c>
      <c r="C154" s="78" t="s">
        <v>48</v>
      </c>
      <c r="D154" s="165"/>
      <c r="E154" s="166"/>
      <c r="F154" s="165"/>
      <c r="G154" s="166"/>
      <c r="H154" s="144"/>
      <c r="I154" s="192"/>
      <c r="J154" s="174"/>
      <c r="K154" s="73">
        <v>19</v>
      </c>
      <c r="L154" s="147"/>
      <c r="M154" s="59">
        <f t="shared" si="6"/>
        <v>19</v>
      </c>
      <c r="N154" s="138" t="s">
        <v>46</v>
      </c>
      <c r="O154" s="139">
        <f>M155</f>
        <v>20</v>
      </c>
    </row>
    <row r="155" spans="1:15" ht="13.5" thickBot="1">
      <c r="A155" s="60" t="s">
        <v>46</v>
      </c>
      <c r="B155" s="63" t="str">
        <f>'Boys U11'!I$5</f>
        <v>Witney</v>
      </c>
      <c r="C155" s="86" t="s">
        <v>48</v>
      </c>
      <c r="D155" s="149"/>
      <c r="E155" s="150"/>
      <c r="F155" s="149"/>
      <c r="G155" s="150"/>
      <c r="H155" s="149"/>
      <c r="I155" s="178"/>
      <c r="J155" s="152"/>
      <c r="K155" s="153"/>
      <c r="L155" s="217">
        <v>20</v>
      </c>
      <c r="M155" s="103">
        <f t="shared" si="6"/>
        <v>20</v>
      </c>
      <c r="N155" s="154" t="s">
        <v>51</v>
      </c>
      <c r="O155" s="155">
        <f>SUM(O149:O154)</f>
        <v>251</v>
      </c>
    </row>
    <row r="156" spans="1:15" ht="12.75">
      <c r="A156" s="65"/>
      <c r="B156" s="66"/>
      <c r="C156" s="66"/>
      <c r="D156" s="18"/>
      <c r="E156" s="18"/>
      <c r="F156" s="18"/>
      <c r="G156" s="18"/>
      <c r="H156" s="18"/>
      <c r="I156" s="18"/>
      <c r="J156" s="18"/>
      <c r="K156" s="98"/>
      <c r="L156" s="68"/>
      <c r="M156" s="67"/>
      <c r="N156" s="68"/>
      <c r="O156" s="68"/>
    </row>
    <row r="157" spans="1:15" ht="12.75">
      <c r="A157" s="65"/>
      <c r="B157" s="66"/>
      <c r="C157" s="66"/>
      <c r="D157" s="18"/>
      <c r="E157" s="18"/>
      <c r="F157" s="18"/>
      <c r="G157" s="18"/>
      <c r="H157" s="18"/>
      <c r="I157" s="18"/>
      <c r="J157" s="18"/>
      <c r="K157" s="66"/>
      <c r="L157" s="68"/>
      <c r="M157" s="67"/>
      <c r="N157" s="68"/>
      <c r="O157" s="68"/>
    </row>
    <row r="158" spans="1:15" ht="12.75">
      <c r="A158" s="65"/>
      <c r="B158" s="66"/>
      <c r="C158" s="66"/>
      <c r="D158" s="18"/>
      <c r="E158" s="18"/>
      <c r="F158" s="18"/>
      <c r="G158" s="18"/>
      <c r="H158" s="18"/>
      <c r="I158" s="18"/>
      <c r="J158" s="18"/>
      <c r="K158" s="98"/>
      <c r="L158" s="68"/>
      <c r="M158" s="67"/>
      <c r="N158" s="68"/>
      <c r="O158" s="68"/>
    </row>
    <row r="159" spans="1:15" ht="12.75">
      <c r="A159" s="69"/>
      <c r="B159" s="66"/>
      <c r="C159" s="66"/>
      <c r="D159" s="18"/>
      <c r="E159" s="18"/>
      <c r="F159" s="18"/>
      <c r="G159" s="18"/>
      <c r="H159" s="18"/>
      <c r="I159" s="18"/>
      <c r="J159" s="18"/>
      <c r="K159" s="98"/>
      <c r="L159" s="68"/>
      <c r="M159" s="67"/>
      <c r="N159" s="68"/>
      <c r="O159" s="68"/>
    </row>
    <row r="160" spans="1:15" ht="12.75">
      <c r="A160" s="69"/>
      <c r="B160" s="66"/>
      <c r="C160" s="66"/>
      <c r="D160" s="18"/>
      <c r="E160" s="18"/>
      <c r="F160" s="18"/>
      <c r="G160" s="18"/>
      <c r="H160" s="18"/>
      <c r="I160" s="18"/>
      <c r="J160" s="18"/>
      <c r="K160" s="98"/>
      <c r="L160" s="68"/>
      <c r="M160" s="67"/>
      <c r="N160" s="68"/>
      <c r="O160" s="68"/>
    </row>
    <row r="161" spans="1:15" ht="12.75">
      <c r="A161" s="69"/>
      <c r="B161" s="66"/>
      <c r="C161" s="66"/>
      <c r="D161" s="18"/>
      <c r="E161" s="18"/>
      <c r="F161" s="18"/>
      <c r="G161" s="18"/>
      <c r="H161" s="18"/>
      <c r="I161" s="18"/>
      <c r="J161" s="18"/>
      <c r="K161" s="98"/>
      <c r="L161" s="68"/>
      <c r="M161" s="67"/>
      <c r="N161" s="68"/>
      <c r="O161" s="68"/>
    </row>
    <row r="162" spans="1:15" ht="12.75">
      <c r="A162" s="69"/>
      <c r="B162" s="66"/>
      <c r="C162" s="66"/>
      <c r="D162" s="18"/>
      <c r="E162" s="18"/>
      <c r="F162" s="18"/>
      <c r="G162" s="18"/>
      <c r="H162" s="18"/>
      <c r="I162" s="18"/>
      <c r="J162" s="18"/>
      <c r="K162" s="98"/>
      <c r="L162" s="68"/>
      <c r="M162" s="67"/>
      <c r="N162" s="68"/>
      <c r="O162" s="68"/>
    </row>
    <row r="163" spans="1:15" ht="12.75">
      <c r="A163" s="69"/>
      <c r="B163" s="66"/>
      <c r="C163" s="66"/>
      <c r="D163" s="18"/>
      <c r="E163" s="18"/>
      <c r="F163" s="18"/>
      <c r="G163" s="18"/>
      <c r="H163" s="18"/>
      <c r="I163" s="18"/>
      <c r="J163" s="18"/>
      <c r="K163" s="98"/>
      <c r="L163" s="68"/>
      <c r="M163" s="67"/>
      <c r="N163" s="68"/>
      <c r="O163" s="68"/>
    </row>
    <row r="164" spans="1:15" ht="12.75">
      <c r="A164" s="69"/>
      <c r="B164" s="66"/>
      <c r="C164" s="66"/>
      <c r="D164" s="18"/>
      <c r="E164" s="18"/>
      <c r="F164" s="18"/>
      <c r="G164" s="18"/>
      <c r="H164" s="18"/>
      <c r="I164" s="18"/>
      <c r="J164" s="18"/>
      <c r="K164" s="98"/>
      <c r="L164" s="68"/>
      <c r="M164" s="67"/>
      <c r="N164" s="68"/>
      <c r="O164" s="68"/>
    </row>
    <row r="165" spans="1:15" ht="12.75">
      <c r="A165" s="69"/>
      <c r="B165" s="66"/>
      <c r="C165" s="66"/>
      <c r="D165" s="18"/>
      <c r="E165" s="18"/>
      <c r="F165" s="18"/>
      <c r="G165" s="18"/>
      <c r="H165" s="18"/>
      <c r="I165" s="18"/>
      <c r="J165" s="18"/>
      <c r="K165" s="98"/>
      <c r="L165" s="68"/>
      <c r="M165" s="67"/>
      <c r="N165" s="68"/>
      <c r="O165" s="68"/>
    </row>
    <row r="166" spans="1:15" ht="12.75">
      <c r="A166" s="69"/>
      <c r="B166" s="66"/>
      <c r="C166" s="66"/>
      <c r="D166" s="18"/>
      <c r="E166" s="18"/>
      <c r="F166" s="18"/>
      <c r="G166" s="18"/>
      <c r="H166" s="18"/>
      <c r="I166" s="18"/>
      <c r="J166" s="18"/>
      <c r="K166" s="98"/>
      <c r="L166" s="68"/>
      <c r="M166" s="67"/>
      <c r="N166" s="68"/>
      <c r="O166" s="68"/>
    </row>
    <row r="167" spans="1:15" ht="12.75">
      <c r="A167" s="69"/>
      <c r="B167" s="66"/>
      <c r="C167" s="66"/>
      <c r="D167" s="18"/>
      <c r="E167" s="18"/>
      <c r="F167" s="18"/>
      <c r="G167" s="18"/>
      <c r="H167" s="18"/>
      <c r="I167" s="18"/>
      <c r="J167" s="18"/>
      <c r="K167" s="98"/>
      <c r="L167" s="68"/>
      <c r="M167" s="67"/>
      <c r="N167" s="68"/>
      <c r="O167" s="68"/>
    </row>
    <row r="168" spans="1:15" ht="12.75">
      <c r="A168" s="69"/>
      <c r="B168" s="66"/>
      <c r="C168" s="66"/>
      <c r="D168" s="18"/>
      <c r="E168" s="18"/>
      <c r="F168" s="18"/>
      <c r="G168" s="18"/>
      <c r="H168" s="18"/>
      <c r="I168" s="18"/>
      <c r="J168" s="18"/>
      <c r="K168" s="98"/>
      <c r="L168" s="68"/>
      <c r="M168" s="67"/>
      <c r="N168" s="68"/>
      <c r="O168" s="68"/>
    </row>
    <row r="169" spans="1:15" ht="12.75">
      <c r="A169" s="65"/>
      <c r="B169" s="66"/>
      <c r="C169" s="66"/>
      <c r="D169" s="18"/>
      <c r="E169" s="18"/>
      <c r="F169" s="18"/>
      <c r="G169" s="18"/>
      <c r="H169" s="18"/>
      <c r="I169" s="18"/>
      <c r="J169" s="18"/>
      <c r="K169" s="66"/>
      <c r="L169" s="68"/>
      <c r="M169" s="67"/>
      <c r="N169" s="68"/>
      <c r="O169" s="68"/>
    </row>
    <row r="170" spans="1:15" ht="12.75">
      <c r="A170" s="65"/>
      <c r="B170" s="66"/>
      <c r="C170" s="66"/>
      <c r="D170" s="18"/>
      <c r="E170" s="18"/>
      <c r="F170" s="18"/>
      <c r="G170" s="18"/>
      <c r="H170" s="18"/>
      <c r="I170" s="18"/>
      <c r="J170" s="18"/>
      <c r="K170" s="98"/>
      <c r="L170" s="68"/>
      <c r="M170" s="67"/>
      <c r="N170" s="68"/>
      <c r="O170" s="68"/>
    </row>
    <row r="171" spans="1:15" ht="12.75">
      <c r="A171" s="69"/>
      <c r="B171" s="66"/>
      <c r="C171" s="66"/>
      <c r="D171" s="18"/>
      <c r="E171" s="18"/>
      <c r="F171" s="18"/>
      <c r="G171" s="18"/>
      <c r="H171" s="18"/>
      <c r="I171" s="18"/>
      <c r="J171" s="18"/>
      <c r="K171" s="98"/>
      <c r="L171" s="68"/>
      <c r="M171" s="67"/>
      <c r="N171" s="68"/>
      <c r="O171" s="68"/>
    </row>
    <row r="172" spans="1:15" ht="12.75">
      <c r="A172" s="69"/>
      <c r="B172" s="66"/>
      <c r="C172" s="66"/>
      <c r="D172" s="18"/>
      <c r="E172" s="18"/>
      <c r="F172" s="18"/>
      <c r="G172" s="18"/>
      <c r="H172" s="18"/>
      <c r="I172" s="18"/>
      <c r="J172" s="18"/>
      <c r="K172" s="98"/>
      <c r="L172" s="68"/>
      <c r="M172" s="67"/>
      <c r="N172" s="68"/>
      <c r="O172" s="68"/>
    </row>
    <row r="173" spans="1:15" ht="12.75">
      <c r="A173" s="69"/>
      <c r="B173" s="66"/>
      <c r="C173" s="66"/>
      <c r="D173" s="18"/>
      <c r="E173" s="18"/>
      <c r="F173" s="18"/>
      <c r="G173" s="18"/>
      <c r="H173" s="18"/>
      <c r="I173" s="18"/>
      <c r="J173" s="18"/>
      <c r="K173" s="98"/>
      <c r="L173" s="68"/>
      <c r="M173" s="67"/>
      <c r="N173" s="68"/>
      <c r="O173" s="68"/>
    </row>
    <row r="174" spans="1:15" ht="12.75">
      <c r="A174" s="69"/>
      <c r="B174" s="66"/>
      <c r="C174" s="66"/>
      <c r="D174" s="18"/>
      <c r="E174" s="18"/>
      <c r="F174" s="18"/>
      <c r="G174" s="18"/>
      <c r="H174" s="18"/>
      <c r="I174" s="18"/>
      <c r="J174" s="18"/>
      <c r="K174" s="98"/>
      <c r="L174" s="68"/>
      <c r="M174" s="67"/>
      <c r="N174" s="68"/>
      <c r="O174" s="68"/>
    </row>
    <row r="175" spans="1:15" ht="12.75">
      <c r="A175" s="69"/>
      <c r="B175" s="66"/>
      <c r="C175" s="66"/>
      <c r="D175" s="18"/>
      <c r="E175" s="18"/>
      <c r="F175" s="18"/>
      <c r="G175" s="18"/>
      <c r="H175" s="18"/>
      <c r="I175" s="18"/>
      <c r="J175" s="18"/>
      <c r="K175" s="98"/>
      <c r="L175" s="68"/>
      <c r="M175" s="67"/>
      <c r="N175" s="68"/>
      <c r="O175" s="68"/>
    </row>
    <row r="176" spans="1:15" ht="12.75">
      <c r="A176" s="69"/>
      <c r="B176" s="66"/>
      <c r="C176" s="66"/>
      <c r="D176" s="18"/>
      <c r="E176" s="18"/>
      <c r="F176" s="18"/>
      <c r="G176" s="18"/>
      <c r="H176" s="18"/>
      <c r="I176" s="18"/>
      <c r="J176" s="18"/>
      <c r="K176" s="98"/>
      <c r="L176" s="68"/>
      <c r="M176" s="67"/>
      <c r="N176" s="68"/>
      <c r="O176" s="68"/>
    </row>
    <row r="177" spans="1:15" ht="12.75">
      <c r="A177" s="69"/>
      <c r="B177" s="66"/>
      <c r="C177" s="66"/>
      <c r="D177" s="18"/>
      <c r="E177" s="18"/>
      <c r="F177" s="18"/>
      <c r="G177" s="18"/>
      <c r="H177" s="18"/>
      <c r="I177" s="18"/>
      <c r="J177" s="18"/>
      <c r="K177" s="98"/>
      <c r="L177" s="68"/>
      <c r="M177" s="67"/>
      <c r="N177" s="68"/>
      <c r="O177" s="68"/>
    </row>
    <row r="178" spans="1:15" ht="12.75">
      <c r="A178" s="69"/>
      <c r="B178" s="66"/>
      <c r="C178" s="66"/>
      <c r="D178" s="18"/>
      <c r="E178" s="18"/>
      <c r="F178" s="18"/>
      <c r="G178" s="18"/>
      <c r="H178" s="18"/>
      <c r="I178" s="18"/>
      <c r="J178" s="18"/>
      <c r="K178" s="98"/>
      <c r="L178" s="68"/>
      <c r="M178" s="67"/>
      <c r="N178" s="68"/>
      <c r="O178" s="68"/>
    </row>
    <row r="179" spans="1:15" ht="12.75">
      <c r="A179" s="69"/>
      <c r="B179" s="66"/>
      <c r="C179" s="66"/>
      <c r="D179" s="18"/>
      <c r="E179" s="18"/>
      <c r="F179" s="18"/>
      <c r="G179" s="18"/>
      <c r="H179" s="18"/>
      <c r="I179" s="18"/>
      <c r="J179" s="18"/>
      <c r="K179" s="98"/>
      <c r="L179" s="68"/>
      <c r="M179" s="67"/>
      <c r="N179" s="68"/>
      <c r="O179" s="68"/>
    </row>
    <row r="180" spans="1:15" ht="12.75">
      <c r="A180" s="69"/>
      <c r="B180" s="66"/>
      <c r="C180" s="66"/>
      <c r="D180" s="18"/>
      <c r="E180" s="18"/>
      <c r="F180" s="18"/>
      <c r="G180" s="18"/>
      <c r="H180" s="18"/>
      <c r="I180" s="18"/>
      <c r="J180" s="18"/>
      <c r="K180" s="98"/>
      <c r="L180" s="68"/>
      <c r="M180" s="67"/>
      <c r="N180" s="68"/>
      <c r="O180" s="68"/>
    </row>
    <row r="181" spans="1:15" ht="12.75">
      <c r="A181" s="65"/>
      <c r="B181" s="66"/>
      <c r="C181" s="66"/>
      <c r="D181" s="18"/>
      <c r="E181" s="18"/>
      <c r="F181" s="18"/>
      <c r="G181" s="18"/>
      <c r="H181" s="18"/>
      <c r="I181" s="18"/>
      <c r="J181" s="18"/>
      <c r="K181" s="98"/>
      <c r="L181" s="68"/>
      <c r="M181" s="67"/>
      <c r="N181" s="68"/>
      <c r="O181" s="68"/>
    </row>
    <row r="182" spans="1:15" ht="12.75">
      <c r="A182" s="65"/>
      <c r="B182" s="66"/>
      <c r="C182" s="66"/>
      <c r="D182" s="18"/>
      <c r="E182" s="18"/>
      <c r="F182" s="18"/>
      <c r="G182" s="18"/>
      <c r="H182" s="18"/>
      <c r="I182" s="18"/>
      <c r="J182" s="18"/>
      <c r="K182" s="98"/>
      <c r="L182" s="68"/>
      <c r="M182" s="67"/>
      <c r="N182" s="68"/>
      <c r="O182" s="68"/>
    </row>
    <row r="183" spans="1:15" ht="12.75">
      <c r="A183" s="69"/>
      <c r="B183" s="69"/>
      <c r="C183" s="66"/>
      <c r="D183" s="69"/>
      <c r="E183" s="69"/>
      <c r="F183" s="69"/>
      <c r="G183" s="69"/>
      <c r="H183" s="69"/>
      <c r="I183" s="69"/>
      <c r="J183" s="69"/>
      <c r="K183" s="205"/>
      <c r="L183" s="69"/>
      <c r="M183" s="67"/>
      <c r="N183" s="68"/>
      <c r="O183" s="68"/>
    </row>
    <row r="184" spans="1:15" ht="12.75">
      <c r="A184" s="69"/>
      <c r="B184" s="69"/>
      <c r="C184" s="66"/>
      <c r="D184" s="69"/>
      <c r="E184" s="69"/>
      <c r="F184" s="69"/>
      <c r="G184" s="69"/>
      <c r="H184" s="69"/>
      <c r="I184" s="69"/>
      <c r="J184" s="69"/>
      <c r="K184" s="205"/>
      <c r="L184" s="69"/>
      <c r="M184" s="67"/>
      <c r="N184" s="68"/>
      <c r="O184" s="68"/>
    </row>
    <row r="185" spans="1:15" ht="12.75">
      <c r="A185" s="69"/>
      <c r="B185" s="69"/>
      <c r="C185" s="66"/>
      <c r="D185" s="69"/>
      <c r="E185" s="69"/>
      <c r="F185" s="69"/>
      <c r="G185" s="69"/>
      <c r="H185" s="69"/>
      <c r="I185" s="69"/>
      <c r="J185" s="69"/>
      <c r="K185" s="205"/>
      <c r="L185" s="69"/>
      <c r="M185" s="67"/>
      <c r="N185" s="68"/>
      <c r="O185" s="68"/>
    </row>
    <row r="186" spans="1:15" ht="12.75">
      <c r="A186" s="69"/>
      <c r="B186" s="69"/>
      <c r="C186" s="66"/>
      <c r="D186" s="69"/>
      <c r="E186" s="69"/>
      <c r="F186" s="69"/>
      <c r="G186" s="69"/>
      <c r="H186" s="69"/>
      <c r="I186" s="69"/>
      <c r="J186" s="69"/>
      <c r="K186" s="205"/>
      <c r="L186" s="69"/>
      <c r="M186" s="67"/>
      <c r="N186" s="68"/>
      <c r="O186" s="68"/>
    </row>
    <row r="187" spans="1:15" ht="12.75">
      <c r="A187" s="69"/>
      <c r="B187" s="69"/>
      <c r="C187" s="66"/>
      <c r="D187" s="69"/>
      <c r="E187" s="69"/>
      <c r="F187" s="69"/>
      <c r="G187" s="69"/>
      <c r="H187" s="69"/>
      <c r="I187" s="69"/>
      <c r="J187" s="69"/>
      <c r="K187" s="205"/>
      <c r="L187" s="69"/>
      <c r="M187" s="67"/>
      <c r="N187" s="68"/>
      <c r="O187" s="68"/>
    </row>
    <row r="188" spans="1:15" ht="12.75">
      <c r="A188" s="69"/>
      <c r="B188" s="69"/>
      <c r="C188" s="66"/>
      <c r="D188" s="69"/>
      <c r="E188" s="69"/>
      <c r="F188" s="69"/>
      <c r="G188" s="69"/>
      <c r="H188" s="69"/>
      <c r="I188" s="69"/>
      <c r="J188" s="69"/>
      <c r="K188" s="205"/>
      <c r="L188" s="69"/>
      <c r="M188" s="67"/>
      <c r="N188" s="68"/>
      <c r="O188" s="68"/>
    </row>
    <row r="189" spans="1:15" ht="12.75">
      <c r="A189" s="69"/>
      <c r="B189" s="69"/>
      <c r="C189" s="66"/>
      <c r="D189" s="69"/>
      <c r="E189" s="69"/>
      <c r="F189" s="69"/>
      <c r="G189" s="69"/>
      <c r="H189" s="69"/>
      <c r="I189" s="69"/>
      <c r="J189" s="69"/>
      <c r="K189" s="205"/>
      <c r="L189" s="69"/>
      <c r="M189" s="67"/>
      <c r="N189" s="68"/>
      <c r="O189" s="68"/>
    </row>
    <row r="190" spans="1:15" ht="12.75">
      <c r="A190" s="69"/>
      <c r="B190" s="69"/>
      <c r="C190" s="66"/>
      <c r="D190" s="69"/>
      <c r="E190" s="69"/>
      <c r="F190" s="69"/>
      <c r="G190" s="69"/>
      <c r="H190" s="69"/>
      <c r="I190" s="69"/>
      <c r="J190" s="69"/>
      <c r="K190" s="205"/>
      <c r="L190" s="69"/>
      <c r="M190" s="67"/>
      <c r="N190" s="68"/>
      <c r="O190" s="68"/>
    </row>
    <row r="191" spans="1:15" ht="12.75">
      <c r="A191" s="69"/>
      <c r="B191" s="69"/>
      <c r="C191" s="66"/>
      <c r="D191" s="69"/>
      <c r="E191" s="69"/>
      <c r="F191" s="69"/>
      <c r="G191" s="69"/>
      <c r="H191" s="69"/>
      <c r="I191" s="69"/>
      <c r="J191" s="69"/>
      <c r="K191" s="205"/>
      <c r="L191" s="69"/>
      <c r="M191" s="67"/>
      <c r="N191" s="68"/>
      <c r="O191" s="68"/>
    </row>
    <row r="192" spans="1:15" ht="12.75">
      <c r="A192" s="69"/>
      <c r="B192" s="69"/>
      <c r="C192" s="66"/>
      <c r="D192" s="69"/>
      <c r="E192" s="69"/>
      <c r="F192" s="69"/>
      <c r="G192" s="69"/>
      <c r="H192" s="69"/>
      <c r="I192" s="69"/>
      <c r="J192" s="69"/>
      <c r="K192" s="205"/>
      <c r="L192" s="69"/>
      <c r="M192" s="67"/>
      <c r="N192" s="68"/>
      <c r="O192" s="68"/>
    </row>
    <row r="193" spans="1:15" ht="12.75">
      <c r="A193" s="65"/>
      <c r="B193" s="66"/>
      <c r="C193" s="66"/>
      <c r="D193" s="18"/>
      <c r="E193" s="18"/>
      <c r="F193" s="18"/>
      <c r="G193" s="18"/>
      <c r="H193" s="18"/>
      <c r="I193" s="18"/>
      <c r="J193" s="18"/>
      <c r="K193" s="66"/>
      <c r="L193" s="68"/>
      <c r="M193" s="67"/>
      <c r="N193" s="68"/>
      <c r="O193" s="68"/>
    </row>
    <row r="194" spans="1:15" ht="12.75">
      <c r="A194" s="65"/>
      <c r="B194" s="66"/>
      <c r="C194" s="66"/>
      <c r="D194" s="18"/>
      <c r="E194" s="18"/>
      <c r="F194" s="18"/>
      <c r="G194" s="18"/>
      <c r="H194" s="18"/>
      <c r="I194" s="18"/>
      <c r="J194" s="18"/>
      <c r="K194" s="98"/>
      <c r="L194" s="68"/>
      <c r="M194" s="67"/>
      <c r="N194" s="68"/>
      <c r="O194" s="68"/>
    </row>
  </sheetData>
  <sheetProtection/>
  <printOptions/>
  <pageMargins left="0.9448818897637796" right="0.7480314960629921" top="0.7480314960629921" bottom="0.984251968503937" header="0.7480314960629921" footer="0.5118110236220472"/>
  <pageSetup fitToHeight="2" fitToWidth="2" horizontalDpi="300" verticalDpi="3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35"/>
  <sheetViews>
    <sheetView zoomScalePageLayoutView="0" workbookViewId="0" topLeftCell="A19">
      <selection activeCell="F50" sqref="F50"/>
    </sheetView>
  </sheetViews>
  <sheetFormatPr defaultColWidth="9.140625" defaultRowHeight="12.75"/>
  <cols>
    <col min="1" max="1" width="2.57421875" style="2" customWidth="1"/>
    <col min="2" max="2" width="15.00390625" style="0" customWidth="1"/>
    <col min="3" max="3" width="10.28125" style="2" customWidth="1"/>
    <col min="4" max="5" width="9.28125" style="2" customWidth="1"/>
    <col min="6" max="6" width="11.7109375" style="2" customWidth="1"/>
    <col min="7" max="7" width="9.57421875" style="2" customWidth="1"/>
    <col min="8" max="8" width="9.28125" style="2" customWidth="1"/>
    <col min="9" max="9" width="10.7109375" style="2" customWidth="1"/>
  </cols>
  <sheetData>
    <row r="1" spans="1:8" ht="12.75">
      <c r="A1" s="1" t="s">
        <v>72</v>
      </c>
      <c r="C1" s="3" t="str">
        <f>'Boys U11'!C2</f>
        <v>Windrush Leisure Centre, Witney</v>
      </c>
      <c r="G1" s="44" t="str">
        <f>'Boys U11'!G2</f>
        <v>13th January 2019</v>
      </c>
      <c r="H1" s="39"/>
    </row>
    <row r="3" spans="2:9" ht="12.75">
      <c r="B3" s="4" t="s">
        <v>49</v>
      </c>
      <c r="C3" s="3" t="str">
        <f>'Boys U11'!C5</f>
        <v>Abingdon</v>
      </c>
      <c r="D3" s="3" t="str">
        <f>'Boys U11'!D5</f>
        <v>Banbury</v>
      </c>
      <c r="E3" s="3" t="str">
        <f>'Boys U11'!E5</f>
        <v>Bicester</v>
      </c>
      <c r="F3" s="3" t="str">
        <f>'Boys U11'!F5</f>
        <v>Oxford</v>
      </c>
      <c r="G3" s="3" t="str">
        <f>'Boys U11'!G5</f>
        <v>Radley</v>
      </c>
      <c r="H3" s="3" t="str">
        <f>'Boys U11'!H5</f>
        <v>White Horse</v>
      </c>
      <c r="I3" s="3" t="str">
        <f>'Boys U11'!I5</f>
        <v>Witney</v>
      </c>
    </row>
    <row r="4" ht="12.75">
      <c r="B4" s="19" t="s">
        <v>47</v>
      </c>
    </row>
    <row r="5" spans="1:9" ht="12.75">
      <c r="A5" s="2">
        <v>1</v>
      </c>
      <c r="B5" t="s">
        <v>6</v>
      </c>
      <c r="C5" s="8">
        <f>'Boys U11'!C8</f>
        <v>6</v>
      </c>
      <c r="D5" s="8">
        <f>'Boys U11'!D8</f>
        <v>4</v>
      </c>
      <c r="E5" s="8">
        <f>'Boys U11'!E8</f>
        <v>2</v>
      </c>
      <c r="F5" s="8">
        <f>'Boys U11'!F8</f>
        <v>3</v>
      </c>
      <c r="G5" s="8">
        <f>'Boys U11'!G8</f>
        <v>6</v>
      </c>
      <c r="H5" s="8">
        <f>'Boys U11'!H8</f>
        <v>0</v>
      </c>
      <c r="I5" s="8">
        <f>'Boys U11'!I8</f>
        <v>7</v>
      </c>
    </row>
    <row r="6" spans="1:9" ht="12.75">
      <c r="A6" s="2">
        <v>2</v>
      </c>
      <c r="B6" t="s">
        <v>9</v>
      </c>
      <c r="C6" s="8">
        <f>'Boys U11'!C19</f>
        <v>5</v>
      </c>
      <c r="D6" s="8">
        <f>'Boys U11'!D19</f>
        <v>2</v>
      </c>
      <c r="E6" s="8">
        <f>'Boys U11'!E19</f>
        <v>7</v>
      </c>
      <c r="F6" s="8">
        <f>'Boys U11'!F19</f>
        <v>3</v>
      </c>
      <c r="G6" s="8">
        <f>'Boys U11'!G19</f>
        <v>5</v>
      </c>
      <c r="H6" s="8">
        <f>'Boys U11'!H19</f>
        <v>1</v>
      </c>
      <c r="I6" s="8">
        <f>'Boys U11'!I19</f>
        <v>6</v>
      </c>
    </row>
    <row r="7" spans="1:9" ht="12.75">
      <c r="A7" s="2">
        <v>3</v>
      </c>
      <c r="B7" t="s">
        <v>13</v>
      </c>
      <c r="C7" s="8">
        <f>'Boys U11'!C30</f>
        <v>5</v>
      </c>
      <c r="D7" s="8">
        <f>'Boys U11'!D30</f>
        <v>2</v>
      </c>
      <c r="E7" s="8">
        <f>'Boys U11'!E30</f>
        <v>5</v>
      </c>
      <c r="F7" s="8">
        <f>'Boys U11'!F30</f>
        <v>3</v>
      </c>
      <c r="G7" s="8">
        <f>'Boys U11'!G30</f>
        <v>6</v>
      </c>
      <c r="H7" s="8">
        <f>'Boys U11'!H30</f>
        <v>1</v>
      </c>
      <c r="I7" s="8">
        <f>'Boys U11'!I30</f>
        <v>7</v>
      </c>
    </row>
    <row r="8" spans="1:9" ht="12.75">
      <c r="A8" s="2">
        <v>4</v>
      </c>
      <c r="B8" t="s">
        <v>70</v>
      </c>
      <c r="C8" s="8">
        <f>'Boys U11'!C37</f>
        <v>3</v>
      </c>
      <c r="D8" s="8">
        <f>'Boys U11'!D37</f>
        <v>7</v>
      </c>
      <c r="E8" s="8">
        <f>'Boys U11'!E37</f>
        <v>6</v>
      </c>
      <c r="F8" s="8">
        <f>'Boys U11'!F37</f>
        <v>5</v>
      </c>
      <c r="G8" s="8">
        <f>'Boys U11'!G37</f>
        <v>2</v>
      </c>
      <c r="H8" s="8">
        <f>'Boys U11'!H37</f>
        <v>1</v>
      </c>
      <c r="I8" s="8">
        <f>'Boys U11'!I37</f>
        <v>4</v>
      </c>
    </row>
    <row r="9" spans="1:9" ht="12.75">
      <c r="A9" s="2">
        <v>5</v>
      </c>
      <c r="B9" t="s">
        <v>18</v>
      </c>
      <c r="C9" s="8">
        <f>'Boys U11'!C44</f>
        <v>2</v>
      </c>
      <c r="D9" s="8">
        <f>'Boys U11'!D44</f>
        <v>1</v>
      </c>
      <c r="E9" s="8">
        <f>'Boys U11'!E44</f>
        <v>5</v>
      </c>
      <c r="F9" s="8">
        <f>'Boys U11'!F44</f>
        <v>6</v>
      </c>
      <c r="G9" s="8">
        <f>'Boys U11'!G44</f>
        <v>4</v>
      </c>
      <c r="H9" s="8">
        <f>'Boys U11'!H44</f>
        <v>3</v>
      </c>
      <c r="I9" s="8">
        <f>'Boys U11'!I44</f>
        <v>7</v>
      </c>
    </row>
    <row r="10" spans="1:9" ht="12.75">
      <c r="A10" s="2">
        <v>6</v>
      </c>
      <c r="B10" t="s">
        <v>74</v>
      </c>
      <c r="C10" s="8">
        <f>'Boys U11'!C51</f>
        <v>7</v>
      </c>
      <c r="D10" s="8">
        <f>'Boys U11'!D51</f>
        <v>6</v>
      </c>
      <c r="E10" s="8">
        <f>'Boys U11'!E51</f>
        <v>4</v>
      </c>
      <c r="F10" s="8">
        <f>'Boys U11'!F51</f>
        <v>2</v>
      </c>
      <c r="G10" s="8">
        <f>'Boys U11'!G51</f>
        <v>1</v>
      </c>
      <c r="H10" s="8">
        <f>'Boys U11'!H51</f>
        <v>3</v>
      </c>
      <c r="I10" s="8">
        <f>'Boys U11'!I51</f>
        <v>5</v>
      </c>
    </row>
    <row r="11" spans="1:9" ht="12.75">
      <c r="A11" s="2">
        <v>7</v>
      </c>
      <c r="B11" t="s">
        <v>19</v>
      </c>
      <c r="C11" s="8">
        <f>'Boys U11'!C56</f>
        <v>5</v>
      </c>
      <c r="D11" s="8">
        <f>'Boys U11'!D56</f>
        <v>3</v>
      </c>
      <c r="E11" s="8">
        <f>'Boys U11'!E56</f>
        <v>6</v>
      </c>
      <c r="F11" s="8">
        <f>'Boys U11'!F56</f>
        <v>2</v>
      </c>
      <c r="G11" s="8">
        <f>'Boys U11'!G56</f>
        <v>4</v>
      </c>
      <c r="H11" s="8">
        <f>'Boys U11'!H56</f>
        <v>0</v>
      </c>
      <c r="I11" s="8">
        <f>'Boys U11'!I56</f>
        <v>7</v>
      </c>
    </row>
    <row r="12" spans="2:9" ht="12.75">
      <c r="B12" s="20" t="s">
        <v>51</v>
      </c>
      <c r="C12" s="21">
        <f aca="true" t="shared" si="0" ref="C12:I12">SUM(C5:C11)</f>
        <v>33</v>
      </c>
      <c r="D12" s="21">
        <f t="shared" si="0"/>
        <v>25</v>
      </c>
      <c r="E12" s="21">
        <f t="shared" si="0"/>
        <v>35</v>
      </c>
      <c r="F12" s="21">
        <f t="shared" si="0"/>
        <v>24</v>
      </c>
      <c r="G12" s="21">
        <f t="shared" si="0"/>
        <v>28</v>
      </c>
      <c r="H12" s="21">
        <f t="shared" si="0"/>
        <v>9</v>
      </c>
      <c r="I12" s="21">
        <f t="shared" si="0"/>
        <v>43</v>
      </c>
    </row>
    <row r="13" spans="2:19" ht="12.75">
      <c r="B13" s="19" t="s">
        <v>48</v>
      </c>
      <c r="L13" s="19" t="s">
        <v>52</v>
      </c>
      <c r="M13" s="8"/>
      <c r="N13" s="8"/>
      <c r="O13" s="8"/>
      <c r="P13" s="8"/>
      <c r="Q13" s="8"/>
      <c r="R13" s="8"/>
      <c r="S13" s="8"/>
    </row>
    <row r="14" spans="1:9" ht="12.75">
      <c r="A14" s="2">
        <v>1</v>
      </c>
      <c r="B14" t="s">
        <v>6</v>
      </c>
      <c r="C14" s="8">
        <f>'Girls U11'!C8</f>
        <v>2</v>
      </c>
      <c r="D14" s="8">
        <f>'Girls U11'!D8</f>
        <v>1</v>
      </c>
      <c r="E14" s="8">
        <f>'Girls U11'!E8</f>
        <v>5</v>
      </c>
      <c r="F14" s="8">
        <f>'Girls U11'!F8</f>
        <v>4</v>
      </c>
      <c r="G14" s="8">
        <f>'Girls U11'!G8</f>
        <v>7</v>
      </c>
      <c r="H14" s="8">
        <f>'Girls U11'!H8</f>
        <v>3</v>
      </c>
      <c r="I14" s="8">
        <f>'Girls U11'!I8</f>
        <v>6</v>
      </c>
    </row>
    <row r="15" spans="1:9" ht="12.75">
      <c r="A15" s="2">
        <v>2</v>
      </c>
      <c r="B15" t="s">
        <v>9</v>
      </c>
      <c r="C15" s="8">
        <f>'Girls U11'!C19</f>
        <v>3</v>
      </c>
      <c r="D15" s="8">
        <f>'Girls U11'!D19</f>
        <v>2</v>
      </c>
      <c r="E15" s="8">
        <f>'Girls U11'!E19</f>
        <v>7</v>
      </c>
      <c r="F15" s="8">
        <f>'Girls U11'!F19</f>
        <v>4</v>
      </c>
      <c r="G15" s="8">
        <f>'Girls U11'!G19</f>
        <v>6</v>
      </c>
      <c r="H15" s="8">
        <f>'Girls U11'!H19</f>
        <v>1</v>
      </c>
      <c r="I15" s="8">
        <f>'Girls U11'!I19</f>
        <v>6</v>
      </c>
    </row>
    <row r="16" spans="1:9" ht="12.75">
      <c r="A16" s="2">
        <v>3</v>
      </c>
      <c r="B16" t="s">
        <v>13</v>
      </c>
      <c r="C16" s="8">
        <f>'Girls U11'!C30</f>
        <v>4</v>
      </c>
      <c r="D16" s="8">
        <f>'Girls U11'!D30</f>
        <v>5</v>
      </c>
      <c r="E16" s="8">
        <f>'Girls U11'!E30</f>
        <v>6</v>
      </c>
      <c r="F16" s="8">
        <f>'Girls U11'!F30</f>
        <v>2</v>
      </c>
      <c r="G16" s="8">
        <f>'Girls U11'!G30</f>
        <v>0</v>
      </c>
      <c r="H16" s="8">
        <f>'Girls U11'!H30</f>
        <v>3</v>
      </c>
      <c r="I16" s="8">
        <f>'Girls U11'!I30</f>
        <v>7</v>
      </c>
    </row>
    <row r="17" spans="1:9" ht="12.75">
      <c r="A17" s="2">
        <v>4</v>
      </c>
      <c r="B17" t="s">
        <v>70</v>
      </c>
      <c r="C17" s="8">
        <f>'Girls U11'!C37</f>
        <v>4</v>
      </c>
      <c r="D17" s="8">
        <f>'Girls U11'!D37</f>
        <v>5</v>
      </c>
      <c r="E17" s="8">
        <f>'Girls U11'!E37</f>
        <v>7</v>
      </c>
      <c r="F17" s="8">
        <f>'Girls U11'!F37</f>
        <v>2</v>
      </c>
      <c r="G17" s="8">
        <f>'Girls U11'!G37</f>
        <v>2</v>
      </c>
      <c r="H17" s="8">
        <f>'Girls U11'!H37</f>
        <v>3</v>
      </c>
      <c r="I17" s="8">
        <f>'Girls U11'!I37</f>
        <v>7</v>
      </c>
    </row>
    <row r="18" spans="1:9" ht="12.75">
      <c r="A18" s="2">
        <v>5</v>
      </c>
      <c r="B18" t="s">
        <v>18</v>
      </c>
      <c r="C18" s="8">
        <f>'Girls U11'!C44</f>
        <v>2</v>
      </c>
      <c r="D18" s="8">
        <f>'Girls U11'!D44</f>
        <v>1</v>
      </c>
      <c r="E18" s="8">
        <f>'Girls U11'!E44</f>
        <v>7</v>
      </c>
      <c r="F18" s="8">
        <f>'Girls U11'!F44</f>
        <v>5</v>
      </c>
      <c r="G18" s="8">
        <f>'Girls U11'!G44</f>
        <v>3</v>
      </c>
      <c r="H18" s="8">
        <f>'Girls U11'!H44</f>
        <v>4</v>
      </c>
      <c r="I18" s="8">
        <f>'Girls U11'!I44</f>
        <v>6</v>
      </c>
    </row>
    <row r="19" spans="1:9" ht="12.75">
      <c r="A19" s="2">
        <v>6</v>
      </c>
      <c r="B19" t="s">
        <v>74</v>
      </c>
      <c r="C19" s="8">
        <f>'Girls U11'!C51</f>
        <v>1</v>
      </c>
      <c r="D19" s="8">
        <f>'Girls U11'!D51</f>
        <v>2</v>
      </c>
      <c r="E19" s="8">
        <f>'Girls U11'!E51</f>
        <v>7</v>
      </c>
      <c r="F19" s="8">
        <f>'Girls U11'!F51</f>
        <v>3</v>
      </c>
      <c r="G19" s="8">
        <f>'Girls U11'!G51</f>
        <v>5</v>
      </c>
      <c r="H19" s="8">
        <f>'Girls U11'!H51</f>
        <v>4</v>
      </c>
      <c r="I19" s="8">
        <f>'Girls U11'!I51</f>
        <v>6</v>
      </c>
    </row>
    <row r="20" spans="1:9" ht="12.75">
      <c r="A20" s="2">
        <v>7</v>
      </c>
      <c r="B20" t="s">
        <v>19</v>
      </c>
      <c r="C20" s="8">
        <f>'Girls U11'!C56</f>
        <v>5</v>
      </c>
      <c r="D20" s="8">
        <f>'Girls U11'!D56</f>
        <v>2</v>
      </c>
      <c r="E20" s="8">
        <f>'Girls U11'!E56</f>
        <v>7</v>
      </c>
      <c r="F20" s="8">
        <f>'Girls U11'!F56</f>
        <v>3</v>
      </c>
      <c r="G20" s="8">
        <f>'Girls U11'!G56</f>
        <v>4</v>
      </c>
      <c r="H20" s="8">
        <f>'Girls U11'!H56</f>
        <v>1</v>
      </c>
      <c r="I20" s="8">
        <f>'Girls U11'!I56</f>
        <v>6</v>
      </c>
    </row>
    <row r="21" spans="2:9" ht="12.75">
      <c r="B21" s="20" t="s">
        <v>51</v>
      </c>
      <c r="C21" s="21">
        <f aca="true" t="shared" si="1" ref="C21:I21">SUM(C14:C20)</f>
        <v>21</v>
      </c>
      <c r="D21" s="21">
        <f t="shared" si="1"/>
        <v>18</v>
      </c>
      <c r="E21" s="21">
        <f t="shared" si="1"/>
        <v>46</v>
      </c>
      <c r="F21" s="21">
        <f t="shared" si="1"/>
        <v>23</v>
      </c>
      <c r="G21" s="21">
        <f t="shared" si="1"/>
        <v>27</v>
      </c>
      <c r="H21" s="21">
        <f t="shared" si="1"/>
        <v>19</v>
      </c>
      <c r="I21" s="21">
        <f t="shared" si="1"/>
        <v>44</v>
      </c>
    </row>
    <row r="24" spans="2:9" ht="12.75">
      <c r="B24" s="20"/>
      <c r="C24" s="22"/>
      <c r="D24" s="22"/>
      <c r="E24" s="22"/>
      <c r="F24" s="22"/>
      <c r="G24" s="22"/>
      <c r="H24" s="22"/>
      <c r="I24" s="22"/>
    </row>
    <row r="25" spans="2:9" ht="12.75">
      <c r="B25" s="4" t="s">
        <v>52</v>
      </c>
      <c r="C25" s="23" t="str">
        <f>'Boys U11'!C5</f>
        <v>Abingdon</v>
      </c>
      <c r="D25" s="23" t="str">
        <f>'Boys U11'!D5</f>
        <v>Banbury</v>
      </c>
      <c r="E25" s="23" t="str">
        <f>'Boys U11'!E5</f>
        <v>Bicester</v>
      </c>
      <c r="F25" s="23" t="str">
        <f>'Boys U11'!F5</f>
        <v>Oxford</v>
      </c>
      <c r="G25" s="23" t="str">
        <f>'Boys U11'!G5</f>
        <v>Radley</v>
      </c>
      <c r="H25" s="23" t="str">
        <f>'Boys U11'!H5</f>
        <v>White Horse</v>
      </c>
      <c r="I25" s="23" t="str">
        <f>'Boys U11'!I5</f>
        <v>Witney</v>
      </c>
    </row>
    <row r="26" ht="12.75">
      <c r="B26" s="19" t="s">
        <v>47</v>
      </c>
    </row>
    <row r="27" spans="1:9" ht="12.75">
      <c r="A27" s="2">
        <v>1</v>
      </c>
      <c r="B27" s="36" t="s">
        <v>6</v>
      </c>
      <c r="C27" s="8">
        <f>'Boys U13'!C8</f>
        <v>7</v>
      </c>
      <c r="D27" s="8">
        <f>'Boys U13'!D8</f>
        <v>0</v>
      </c>
      <c r="E27" s="8">
        <f>'Boys U13'!E8</f>
        <v>6</v>
      </c>
      <c r="F27" s="8">
        <f>'Boys U13'!F8</f>
        <v>0</v>
      </c>
      <c r="G27" s="8">
        <f>'Boys U13'!G8</f>
        <v>0</v>
      </c>
      <c r="H27" s="8">
        <f>'Boys U13'!H8</f>
        <v>0</v>
      </c>
      <c r="I27" s="8">
        <f>'Boys U13'!I8</f>
        <v>0</v>
      </c>
    </row>
    <row r="28" spans="1:9" ht="12.75">
      <c r="A28" s="2">
        <v>2</v>
      </c>
      <c r="B28" t="s">
        <v>24</v>
      </c>
      <c r="C28" s="8">
        <f>'Boys U13'!C15</f>
        <v>7</v>
      </c>
      <c r="D28" s="8">
        <f>'Boys U13'!D15</f>
        <v>5</v>
      </c>
      <c r="E28" s="8">
        <f>'Boys U13'!E15</f>
        <v>0</v>
      </c>
      <c r="F28" s="8">
        <f>'Boys U13'!F15</f>
        <v>3</v>
      </c>
      <c r="G28" s="8">
        <f>'Boys U13'!G15</f>
        <v>7</v>
      </c>
      <c r="H28" s="8">
        <f>'Boys U13'!H15</f>
        <v>0</v>
      </c>
      <c r="I28" s="8">
        <f>'Boys U13'!I15</f>
        <v>4</v>
      </c>
    </row>
    <row r="29" spans="1:9" ht="12.75">
      <c r="A29" s="2">
        <v>3</v>
      </c>
      <c r="B29" t="s">
        <v>71</v>
      </c>
      <c r="C29" s="8">
        <f>'Boys U13'!C22</f>
        <v>7</v>
      </c>
      <c r="D29" s="8">
        <f>'Boys U13'!D22</f>
        <v>4</v>
      </c>
      <c r="E29" s="8">
        <f>'Boys U13'!E22</f>
        <v>5</v>
      </c>
      <c r="F29" s="8">
        <f>'Boys U13'!F22</f>
        <v>3</v>
      </c>
      <c r="G29" s="8">
        <f>'Boys U13'!G22</f>
        <v>0</v>
      </c>
      <c r="H29" s="8">
        <f>'Boys U13'!H22</f>
        <v>0</v>
      </c>
      <c r="I29" s="8">
        <f>'Boys U13'!I22</f>
        <v>6</v>
      </c>
    </row>
    <row r="30" spans="1:9" ht="12.75">
      <c r="A30" s="2">
        <v>4</v>
      </c>
      <c r="B30" t="s">
        <v>26</v>
      </c>
      <c r="C30" s="8">
        <f>'Boys U13'!C29</f>
        <v>3</v>
      </c>
      <c r="D30" s="8">
        <f>'Boys U13'!D29</f>
        <v>4</v>
      </c>
      <c r="E30" s="8">
        <f>'Boys U13'!E29</f>
        <v>5</v>
      </c>
      <c r="F30" s="8">
        <f>'Boys U13'!F29</f>
        <v>0</v>
      </c>
      <c r="G30" s="8">
        <f>'Boys U13'!G29</f>
        <v>6</v>
      </c>
      <c r="H30" s="8">
        <f>'Boys U13'!H29</f>
        <v>0</v>
      </c>
      <c r="I30" s="8">
        <f>'Boys U13'!I29</f>
        <v>7</v>
      </c>
    </row>
    <row r="31" spans="1:9" ht="12.75">
      <c r="A31" s="2">
        <v>5</v>
      </c>
      <c r="B31" t="s">
        <v>83</v>
      </c>
      <c r="C31" s="8">
        <f>'Boys U13'!C36</f>
        <v>6</v>
      </c>
      <c r="D31" s="8">
        <f>'Boys U13'!D36</f>
        <v>0</v>
      </c>
      <c r="E31" s="8">
        <f>'Boys U13'!E36</f>
        <v>5</v>
      </c>
      <c r="F31" s="8">
        <f>'Boys U13'!F36</f>
        <v>7</v>
      </c>
      <c r="G31" s="8">
        <f>'Boys U13'!G36</f>
        <v>0</v>
      </c>
      <c r="H31" s="8">
        <f>'Boys U13'!H36</f>
        <v>3</v>
      </c>
      <c r="I31" s="8">
        <f>'Boys U13'!I36</f>
        <v>4</v>
      </c>
    </row>
    <row r="32" spans="1:9" ht="12.75">
      <c r="A32" s="2">
        <v>6</v>
      </c>
      <c r="B32" t="s">
        <v>70</v>
      </c>
      <c r="C32" s="8">
        <f>'Boys U13'!C43</f>
        <v>3</v>
      </c>
      <c r="D32" s="8">
        <f>'Boys U13'!D43</f>
        <v>6</v>
      </c>
      <c r="E32" s="8">
        <f>'Boys U13'!E43</f>
        <v>4</v>
      </c>
      <c r="F32" s="8">
        <f>'Boys U13'!F43</f>
        <v>3</v>
      </c>
      <c r="G32" s="8">
        <f>'Boys U13'!G43</f>
        <v>5</v>
      </c>
      <c r="H32" s="8">
        <f>'Boys U13'!H43</f>
        <v>0</v>
      </c>
      <c r="I32" s="8">
        <f>'Boys U13'!I43</f>
        <v>7</v>
      </c>
    </row>
    <row r="33" spans="1:9" ht="12.75">
      <c r="A33" s="2">
        <v>7</v>
      </c>
      <c r="B33" t="s">
        <v>27</v>
      </c>
      <c r="C33" s="8">
        <f>'Boys U13'!C46</f>
        <v>0</v>
      </c>
      <c r="D33" s="8">
        <f>'Boys U13'!D46</f>
        <v>6</v>
      </c>
      <c r="E33" s="8">
        <f>'Boys U13'!E46</f>
        <v>0</v>
      </c>
      <c r="F33" s="8">
        <f>'Boys U13'!F46</f>
        <v>6</v>
      </c>
      <c r="G33" s="8">
        <f>'Boys U13'!G46</f>
        <v>7</v>
      </c>
      <c r="H33" s="8">
        <f>'Boys U13'!H46</f>
        <v>0</v>
      </c>
      <c r="I33" s="8">
        <f>'Boys U13'!I46</f>
        <v>0</v>
      </c>
    </row>
    <row r="34" spans="2:9" ht="12.75">
      <c r="B34" t="s">
        <v>28</v>
      </c>
      <c r="C34" s="8">
        <f>'Boys U13'!C49</f>
        <v>6</v>
      </c>
      <c r="D34" s="8">
        <f>'Boys U13'!D49</f>
        <v>0</v>
      </c>
      <c r="E34" s="8">
        <f>'Boys U13'!E49</f>
        <v>5</v>
      </c>
      <c r="F34" s="8">
        <f>'Boys U13'!F49</f>
        <v>0</v>
      </c>
      <c r="G34" s="8">
        <f>'Boys U13'!G49</f>
        <v>0</v>
      </c>
      <c r="H34" s="8">
        <f>'Boys U13'!H49</f>
        <v>0</v>
      </c>
      <c r="I34" s="8">
        <f>'Boys U13'!I49</f>
        <v>7</v>
      </c>
    </row>
    <row r="35" spans="2:9" ht="12.75">
      <c r="B35" s="20" t="s">
        <v>51</v>
      </c>
      <c r="C35" s="21">
        <f aca="true" t="shared" si="2" ref="C35:I35">SUM(C27:C34)</f>
        <v>39</v>
      </c>
      <c r="D35" s="21">
        <f t="shared" si="2"/>
        <v>25</v>
      </c>
      <c r="E35" s="21">
        <f t="shared" si="2"/>
        <v>30</v>
      </c>
      <c r="F35" s="21">
        <f t="shared" si="2"/>
        <v>22</v>
      </c>
      <c r="G35" s="21">
        <f t="shared" si="2"/>
        <v>25</v>
      </c>
      <c r="H35" s="21">
        <f t="shared" si="2"/>
        <v>3</v>
      </c>
      <c r="I35" s="21">
        <f t="shared" si="2"/>
        <v>35</v>
      </c>
    </row>
    <row r="36" spans="2:9" ht="12.75">
      <c r="B36" s="19" t="s">
        <v>48</v>
      </c>
      <c r="C36" s="8"/>
      <c r="D36" s="8"/>
      <c r="E36" s="8"/>
      <c r="F36" s="8"/>
      <c r="G36" s="8"/>
      <c r="H36" s="8"/>
      <c r="I36" s="8"/>
    </row>
    <row r="37" spans="1:9" ht="12.75">
      <c r="A37" s="2">
        <v>1</v>
      </c>
      <c r="B37" s="36" t="s">
        <v>6</v>
      </c>
      <c r="C37" s="8">
        <f>'Girls U13'!C8</f>
        <v>5</v>
      </c>
      <c r="D37" s="8">
        <f>'Girls U13'!D8</f>
        <v>0</v>
      </c>
      <c r="E37" s="8">
        <f>'Girls U13'!E8</f>
        <v>7</v>
      </c>
      <c r="F37" s="8">
        <f>'Girls U13'!F8</f>
        <v>6</v>
      </c>
      <c r="G37" s="8">
        <f>'Girls U13'!G8</f>
        <v>4</v>
      </c>
      <c r="H37" s="8">
        <f>'Girls U13'!H8</f>
        <v>0</v>
      </c>
      <c r="I37" s="8">
        <f>'Girls U13'!I8</f>
        <v>3</v>
      </c>
    </row>
    <row r="38" spans="1:9" ht="12.75">
      <c r="A38" s="2">
        <v>2</v>
      </c>
      <c r="B38" t="s">
        <v>24</v>
      </c>
      <c r="C38" s="8">
        <f>'Girls U13'!C15</f>
        <v>3</v>
      </c>
      <c r="D38" s="8">
        <f>'Girls U13'!D15</f>
        <v>4</v>
      </c>
      <c r="E38" s="8">
        <f>'Girls U13'!E15</f>
        <v>5</v>
      </c>
      <c r="F38" s="8">
        <f>'Girls U13'!F15</f>
        <v>2</v>
      </c>
      <c r="G38" s="8">
        <f>'Girls U13'!G15</f>
        <v>1</v>
      </c>
      <c r="H38" s="8">
        <f>'Girls U13'!H15</f>
        <v>6</v>
      </c>
      <c r="I38" s="8">
        <f>'Girls U13'!I15</f>
        <v>7</v>
      </c>
    </row>
    <row r="39" spans="1:9" ht="12.75">
      <c r="A39" s="2">
        <v>3</v>
      </c>
      <c r="B39" t="s">
        <v>71</v>
      </c>
      <c r="C39" s="8">
        <f>'Girls U13'!C22</f>
        <v>6</v>
      </c>
      <c r="D39" s="8">
        <f>'Girls U13'!D22</f>
        <v>4</v>
      </c>
      <c r="E39" s="8">
        <f>'Girls U13'!E22</f>
        <v>7</v>
      </c>
      <c r="F39" s="8">
        <f>'Girls U13'!F22</f>
        <v>2</v>
      </c>
      <c r="G39" s="8">
        <f>'Girls U13'!G22</f>
        <v>3</v>
      </c>
      <c r="H39" s="8">
        <f>'Girls U13'!H22</f>
        <v>0</v>
      </c>
      <c r="I39" s="8">
        <f>'Girls U13'!J22</f>
        <v>0</v>
      </c>
    </row>
    <row r="40" spans="1:9" ht="12.75">
      <c r="A40" s="2">
        <v>4</v>
      </c>
      <c r="B40" t="s">
        <v>26</v>
      </c>
      <c r="C40" s="8">
        <f>'Girls U13'!C29</f>
        <v>4</v>
      </c>
      <c r="D40" s="8">
        <f>'Girls U13'!D29</f>
        <v>3</v>
      </c>
      <c r="E40" s="8">
        <f>'Girls U13'!E29</f>
        <v>7</v>
      </c>
      <c r="F40" s="8">
        <f>'Girls U13'!F29</f>
        <v>6</v>
      </c>
      <c r="G40" s="8">
        <f>'Girls U13'!G29</f>
        <v>0</v>
      </c>
      <c r="H40" s="8">
        <f>'Girls U13'!H29</f>
        <v>0</v>
      </c>
      <c r="I40" s="8">
        <f>'Girls U13'!I29</f>
        <v>5</v>
      </c>
    </row>
    <row r="41" spans="1:9" ht="12.75">
      <c r="A41" s="2">
        <v>5</v>
      </c>
      <c r="B41" t="s">
        <v>83</v>
      </c>
      <c r="C41" s="8">
        <f>'Girls U13'!C36</f>
        <v>5</v>
      </c>
      <c r="D41" s="8">
        <f>'Girls U13'!D36</f>
        <v>0</v>
      </c>
      <c r="E41" s="8">
        <f>'Girls U13'!E36</f>
        <v>6</v>
      </c>
      <c r="F41" s="8">
        <f>'Girls U13'!F36</f>
        <v>3</v>
      </c>
      <c r="G41" s="8">
        <f>'Girls U13'!G36</f>
        <v>4</v>
      </c>
      <c r="H41" s="8">
        <f>'Girls U13'!H36</f>
        <v>0</v>
      </c>
      <c r="I41" s="8">
        <f>'Girls U13'!I36</f>
        <v>7</v>
      </c>
    </row>
    <row r="42" spans="1:9" ht="12.75">
      <c r="A42" s="2">
        <v>6</v>
      </c>
      <c r="B42" t="s">
        <v>70</v>
      </c>
      <c r="C42" s="8">
        <f>'Girls U13'!C43</f>
        <v>3</v>
      </c>
      <c r="D42" s="8">
        <f>'Girls U13'!D43</f>
        <v>5</v>
      </c>
      <c r="E42" s="8">
        <f>'Girls U13'!E43</f>
        <v>6</v>
      </c>
      <c r="F42" s="8">
        <f>'Girls U13'!F43</f>
        <v>3</v>
      </c>
      <c r="G42" s="8">
        <f>'Girls U13'!G43</f>
        <v>1</v>
      </c>
      <c r="H42" s="8">
        <f>'Girls U13'!H43</f>
        <v>4</v>
      </c>
      <c r="I42" s="8">
        <f>'Girls U13'!I43</f>
        <v>7</v>
      </c>
    </row>
    <row r="43" spans="1:9" ht="12.75">
      <c r="A43" s="2">
        <v>7</v>
      </c>
      <c r="B43" t="s">
        <v>27</v>
      </c>
      <c r="C43" s="8">
        <f>'Girls U13'!C46</f>
        <v>3</v>
      </c>
      <c r="D43" s="8">
        <f>'Girls U13'!D46</f>
        <v>4</v>
      </c>
      <c r="E43" s="8">
        <f>'Girls U13'!E46</f>
        <v>5</v>
      </c>
      <c r="F43" s="8">
        <f>'Girls U13'!F46</f>
        <v>0</v>
      </c>
      <c r="G43" s="8">
        <f>'Girls U13'!G46</f>
        <v>0</v>
      </c>
      <c r="H43" s="8">
        <f>'Girls U13'!H46</f>
        <v>6</v>
      </c>
      <c r="I43" s="8">
        <f>'Girls U13'!I46</f>
        <v>7</v>
      </c>
    </row>
    <row r="44" spans="1:9" ht="12.75">
      <c r="A44" s="2">
        <v>8</v>
      </c>
      <c r="B44" t="s">
        <v>28</v>
      </c>
      <c r="C44" s="8">
        <f>'Girls U13'!C49</f>
        <v>3</v>
      </c>
      <c r="D44" s="8">
        <f>'Girls U13'!D49</f>
        <v>0</v>
      </c>
      <c r="E44" s="8">
        <f>'Girls U13'!E49</f>
        <v>7</v>
      </c>
      <c r="F44" s="8">
        <f>'Girls U13'!F49</f>
        <v>6</v>
      </c>
      <c r="G44" s="8">
        <f>'Girls U13'!G49</f>
        <v>4</v>
      </c>
      <c r="H44" s="8">
        <f>'Girls U13'!H49</f>
        <v>0</v>
      </c>
      <c r="I44" s="8">
        <f>'Girls U13'!I49</f>
        <v>5</v>
      </c>
    </row>
    <row r="45" spans="2:9" ht="12.75">
      <c r="B45" s="20" t="s">
        <v>51</v>
      </c>
      <c r="C45" s="21">
        <f aca="true" t="shared" si="3" ref="C45:I45">SUM(C37:C44)</f>
        <v>32</v>
      </c>
      <c r="D45" s="21">
        <f t="shared" si="3"/>
        <v>20</v>
      </c>
      <c r="E45" s="21">
        <f t="shared" si="3"/>
        <v>50</v>
      </c>
      <c r="F45" s="21">
        <f t="shared" si="3"/>
        <v>28</v>
      </c>
      <c r="G45" s="21">
        <f t="shared" si="3"/>
        <v>17</v>
      </c>
      <c r="H45" s="21">
        <f t="shared" si="3"/>
        <v>16</v>
      </c>
      <c r="I45" s="21">
        <f t="shared" si="3"/>
        <v>41</v>
      </c>
    </row>
    <row r="46" spans="2:9" ht="12.75">
      <c r="B46" s="20"/>
      <c r="C46"/>
      <c r="D46"/>
      <c r="E46"/>
      <c r="F46"/>
      <c r="G46"/>
      <c r="H46"/>
      <c r="I46"/>
    </row>
    <row r="47" spans="3:9" ht="12.75">
      <c r="C47" s="8"/>
      <c r="D47" s="8"/>
      <c r="E47" s="8"/>
      <c r="F47" s="8"/>
      <c r="G47" s="8"/>
      <c r="H47" s="8"/>
      <c r="I47" s="8"/>
    </row>
    <row r="48" spans="3:9" ht="12.75">
      <c r="C48" s="3" t="str">
        <f>'Boys U11'!C5</f>
        <v>Abingdon</v>
      </c>
      <c r="D48" s="3" t="str">
        <f>'Boys U11'!D5</f>
        <v>Banbury</v>
      </c>
      <c r="E48" s="3" t="str">
        <f>'Boys U11'!E5</f>
        <v>Bicester</v>
      </c>
      <c r="F48" s="3" t="str">
        <f>'Boys U11'!F5</f>
        <v>Oxford</v>
      </c>
      <c r="G48" s="3" t="str">
        <f>'Boys U11'!G5</f>
        <v>Radley</v>
      </c>
      <c r="H48" s="3" t="str">
        <f>'Boys U11'!H5</f>
        <v>White Horse</v>
      </c>
      <c r="I48" s="3" t="str">
        <f>'Boys U11'!I5</f>
        <v>Witney</v>
      </c>
    </row>
    <row r="49" spans="2:9" ht="12.75">
      <c r="B49" s="4" t="s">
        <v>47</v>
      </c>
      <c r="C49" s="3"/>
      <c r="D49" s="3"/>
      <c r="E49" s="3"/>
      <c r="F49" s="3"/>
      <c r="G49" s="3"/>
      <c r="H49" s="3"/>
      <c r="I49" s="3"/>
    </row>
    <row r="50" spans="2:9" ht="12.75">
      <c r="B50" s="19" t="s">
        <v>53</v>
      </c>
      <c r="C50" s="21">
        <f>'U15 All Rounder'!O15</f>
        <v>42</v>
      </c>
      <c r="D50" s="21">
        <f>'U15 All Rounder'!O25</f>
        <v>227</v>
      </c>
      <c r="E50" s="21">
        <f>'U15 All Rounder'!O35</f>
        <v>124</v>
      </c>
      <c r="F50" s="21">
        <f>'U15 All Rounder'!O45</f>
        <v>0</v>
      </c>
      <c r="G50" s="21">
        <f>'U15 All Rounder'!O55</f>
        <v>71</v>
      </c>
      <c r="H50" s="21">
        <f>'U15 All Rounder'!O65</f>
        <v>52</v>
      </c>
      <c r="I50" s="21">
        <f>'U15 All Rounder'!O75</f>
        <v>204</v>
      </c>
    </row>
    <row r="51" spans="3:9" ht="12.75">
      <c r="C51" s="8"/>
      <c r="D51" s="8"/>
      <c r="E51" s="8"/>
      <c r="F51" s="8"/>
      <c r="G51" s="8"/>
      <c r="H51" s="8"/>
      <c r="I51" s="8"/>
    </row>
    <row r="52" spans="2:9" ht="12.75">
      <c r="B52" s="4" t="s">
        <v>48</v>
      </c>
      <c r="C52" s="8"/>
      <c r="D52" s="8"/>
      <c r="E52" s="8"/>
      <c r="F52" s="8"/>
      <c r="G52" s="8"/>
      <c r="H52" s="8"/>
      <c r="I52" s="8"/>
    </row>
    <row r="53" spans="2:9" ht="12.75">
      <c r="B53" s="19" t="s">
        <v>53</v>
      </c>
      <c r="C53" s="21">
        <f>'U15 All Rounder'!O94</f>
        <v>49</v>
      </c>
      <c r="D53" s="21">
        <f>'U15 All Rounder'!O104</f>
        <v>151</v>
      </c>
      <c r="E53" s="21">
        <f>'U15 All Rounder'!O114</f>
        <v>167</v>
      </c>
      <c r="F53" s="21">
        <f>'U15 All Rounder'!O124</f>
        <v>0</v>
      </c>
      <c r="G53" s="21">
        <f>'U15 All Rounder'!O134</f>
        <v>98</v>
      </c>
      <c r="H53" s="21">
        <f>'U15 All Rounder'!O144</f>
        <v>17</v>
      </c>
      <c r="I53" s="21">
        <f>'U15 All Rounder'!O155</f>
        <v>251</v>
      </c>
    </row>
    <row r="54" spans="3:9" ht="12.75">
      <c r="C54" s="8"/>
      <c r="D54" s="8"/>
      <c r="E54" s="8"/>
      <c r="F54" s="8"/>
      <c r="G54" s="8"/>
      <c r="H54" s="8"/>
      <c r="I54" s="8"/>
    </row>
    <row r="55" spans="3:9" ht="15">
      <c r="C55" s="8"/>
      <c r="D55" s="8"/>
      <c r="E55" s="34"/>
      <c r="F55" s="34"/>
      <c r="G55" s="8"/>
      <c r="H55" s="8"/>
      <c r="I55" s="8"/>
    </row>
    <row r="56" spans="3:9" ht="12.75">
      <c r="C56" s="8"/>
      <c r="D56" s="8"/>
      <c r="E56" s="8"/>
      <c r="F56" s="8"/>
      <c r="G56" s="8"/>
      <c r="H56" s="8"/>
      <c r="I56" s="8"/>
    </row>
    <row r="57" spans="3:9" ht="12.75">
      <c r="C57" s="8"/>
      <c r="D57" s="8"/>
      <c r="E57" s="8"/>
      <c r="F57" s="8"/>
      <c r="G57" s="8"/>
      <c r="H57" s="8"/>
      <c r="I57" s="8"/>
    </row>
    <row r="58" spans="3:9" ht="12.75">
      <c r="C58" s="8"/>
      <c r="D58" s="8"/>
      <c r="E58" s="8"/>
      <c r="F58" s="8"/>
      <c r="G58" s="8"/>
      <c r="H58" s="8"/>
      <c r="I58" s="8"/>
    </row>
    <row r="59" spans="3:9" ht="12.75">
      <c r="C59" s="8"/>
      <c r="D59" s="8"/>
      <c r="E59" s="8"/>
      <c r="F59" s="8"/>
      <c r="G59" s="8"/>
      <c r="H59" s="8"/>
      <c r="I59" s="8"/>
    </row>
    <row r="60" spans="3:9" ht="12.75">
      <c r="C60" s="8"/>
      <c r="D60" s="8"/>
      <c r="E60" s="8"/>
      <c r="F60" s="8"/>
      <c r="G60" s="8"/>
      <c r="H60" s="8"/>
      <c r="I60" s="8"/>
    </row>
    <row r="61" spans="3:9" ht="12.75">
      <c r="C61" s="8"/>
      <c r="D61" s="8"/>
      <c r="E61" s="8"/>
      <c r="F61" s="8"/>
      <c r="G61" s="8"/>
      <c r="H61" s="8"/>
      <c r="I61" s="8"/>
    </row>
    <row r="62" spans="3:9" ht="12.75">
      <c r="C62" s="8"/>
      <c r="D62" s="8"/>
      <c r="E62" s="8"/>
      <c r="F62" s="8"/>
      <c r="G62" s="8"/>
      <c r="H62" s="8"/>
      <c r="I62" s="8"/>
    </row>
    <row r="63" spans="3:9" ht="12.75">
      <c r="C63" s="8"/>
      <c r="D63" s="8"/>
      <c r="E63" s="8"/>
      <c r="F63" s="8"/>
      <c r="G63" s="8"/>
      <c r="H63" s="8"/>
      <c r="I63" s="8"/>
    </row>
    <row r="64" spans="3:9" ht="12.75">
      <c r="C64" s="8"/>
      <c r="D64" s="8"/>
      <c r="E64" s="8"/>
      <c r="F64" s="8"/>
      <c r="G64" s="8"/>
      <c r="H64" s="8"/>
      <c r="I64" s="8"/>
    </row>
    <row r="65" spans="3:9" ht="12.75">
      <c r="C65" s="8"/>
      <c r="D65" s="8"/>
      <c r="E65" s="8"/>
      <c r="F65" s="8"/>
      <c r="G65" s="8"/>
      <c r="H65" s="8"/>
      <c r="I65" s="8"/>
    </row>
    <row r="66" spans="3:9" ht="12.75">
      <c r="C66" s="8"/>
      <c r="D66" s="8"/>
      <c r="E66" s="8"/>
      <c r="F66" s="8"/>
      <c r="G66" s="8"/>
      <c r="H66" s="8"/>
      <c r="I66" s="8"/>
    </row>
    <row r="67" spans="3:9" ht="12.75">
      <c r="C67" s="8"/>
      <c r="D67" s="8"/>
      <c r="E67" s="8"/>
      <c r="F67" s="8"/>
      <c r="G67" s="8"/>
      <c r="H67" s="8"/>
      <c r="I67" s="8"/>
    </row>
    <row r="68" spans="3:9" ht="12.75">
      <c r="C68" s="8"/>
      <c r="D68" s="8"/>
      <c r="E68" s="8"/>
      <c r="F68" s="8"/>
      <c r="G68" s="8"/>
      <c r="H68" s="8"/>
      <c r="I68" s="8"/>
    </row>
    <row r="69" spans="3:9" ht="12.75">
      <c r="C69" s="8"/>
      <c r="D69" s="8"/>
      <c r="E69" s="8"/>
      <c r="F69" s="8"/>
      <c r="G69" s="8"/>
      <c r="H69" s="8"/>
      <c r="I69" s="8"/>
    </row>
    <row r="70" spans="3:9" ht="12.75">
      <c r="C70" s="8"/>
      <c r="D70" s="8"/>
      <c r="E70" s="8"/>
      <c r="F70" s="8"/>
      <c r="G70" s="8"/>
      <c r="H70" s="8"/>
      <c r="I70" s="8"/>
    </row>
    <row r="71" spans="3:9" ht="12.75">
      <c r="C71" s="8"/>
      <c r="D71" s="8"/>
      <c r="E71" s="8"/>
      <c r="F71" s="8"/>
      <c r="G71" s="8"/>
      <c r="H71" s="8"/>
      <c r="I71" s="8"/>
    </row>
    <row r="72" spans="3:9" ht="12.75">
      <c r="C72" s="8"/>
      <c r="D72" s="8"/>
      <c r="E72" s="8"/>
      <c r="F72" s="8"/>
      <c r="G72" s="8"/>
      <c r="H72" s="8"/>
      <c r="I72" s="8"/>
    </row>
    <row r="73" spans="3:9" ht="12.75">
      <c r="C73" s="8"/>
      <c r="D73" s="8"/>
      <c r="E73" s="8"/>
      <c r="F73" s="8"/>
      <c r="G73" s="8"/>
      <c r="H73" s="8"/>
      <c r="I73" s="8"/>
    </row>
    <row r="74" spans="3:9" ht="12.75">
      <c r="C74" s="8"/>
      <c r="D74" s="8"/>
      <c r="E74" s="8"/>
      <c r="F74" s="8"/>
      <c r="G74" s="8"/>
      <c r="H74" s="8"/>
      <c r="I74" s="8"/>
    </row>
    <row r="75" spans="3:9" ht="12.75">
      <c r="C75" s="8"/>
      <c r="D75" s="8"/>
      <c r="E75" s="8"/>
      <c r="F75" s="8"/>
      <c r="G75" s="8"/>
      <c r="H75" s="8"/>
      <c r="I75" s="8"/>
    </row>
    <row r="76" spans="3:9" ht="12.75">
      <c r="C76" s="8"/>
      <c r="D76" s="8"/>
      <c r="E76" s="8"/>
      <c r="F76" s="8"/>
      <c r="G76" s="8"/>
      <c r="H76" s="8"/>
      <c r="I76" s="8"/>
    </row>
    <row r="77" spans="3:9" ht="12.75">
      <c r="C77" s="8"/>
      <c r="D77" s="8"/>
      <c r="E77" s="8"/>
      <c r="F77" s="8"/>
      <c r="G77" s="8"/>
      <c r="H77" s="8"/>
      <c r="I77" s="8"/>
    </row>
    <row r="78" spans="3:9" ht="12.75">
      <c r="C78" s="8"/>
      <c r="D78" s="8"/>
      <c r="E78" s="8"/>
      <c r="F78" s="8"/>
      <c r="G78" s="8"/>
      <c r="H78" s="8"/>
      <c r="I78" s="8"/>
    </row>
    <row r="79" spans="3:9" ht="12.75">
      <c r="C79" s="8"/>
      <c r="D79" s="8"/>
      <c r="E79" s="8"/>
      <c r="F79" s="8"/>
      <c r="G79" s="8"/>
      <c r="H79" s="8"/>
      <c r="I79" s="8"/>
    </row>
    <row r="80" spans="3:9" ht="12.75">
      <c r="C80" s="8"/>
      <c r="D80" s="8"/>
      <c r="E80" s="8"/>
      <c r="F80" s="8"/>
      <c r="G80" s="8"/>
      <c r="H80" s="8"/>
      <c r="I80" s="8"/>
    </row>
    <row r="81" spans="3:9" ht="12.75">
      <c r="C81" s="8"/>
      <c r="D81" s="8"/>
      <c r="E81" s="8"/>
      <c r="F81" s="8"/>
      <c r="G81" s="8"/>
      <c r="H81" s="8"/>
      <c r="I81" s="8"/>
    </row>
    <row r="82" spans="3:9" ht="12.75">
      <c r="C82" s="8"/>
      <c r="D82" s="8"/>
      <c r="E82" s="8"/>
      <c r="F82" s="8"/>
      <c r="G82" s="8"/>
      <c r="H82" s="8"/>
      <c r="I82" s="8"/>
    </row>
    <row r="83" spans="3:9" ht="12.75">
      <c r="C83" s="8"/>
      <c r="D83" s="8"/>
      <c r="E83" s="8"/>
      <c r="F83" s="8"/>
      <c r="G83" s="8"/>
      <c r="H83" s="8"/>
      <c r="I83" s="8"/>
    </row>
    <row r="84" spans="3:9" ht="12.75">
      <c r="C84" s="8"/>
      <c r="D84" s="8"/>
      <c r="E84" s="8"/>
      <c r="F84" s="8"/>
      <c r="G84" s="8"/>
      <c r="H84" s="8"/>
      <c r="I84" s="8"/>
    </row>
    <row r="85" spans="3:9" ht="12.75">
      <c r="C85" s="8"/>
      <c r="D85" s="8"/>
      <c r="E85" s="8"/>
      <c r="F85" s="8"/>
      <c r="G85" s="8"/>
      <c r="H85" s="8"/>
      <c r="I85" s="8"/>
    </row>
    <row r="86" spans="3:9" ht="12.75">
      <c r="C86" s="8"/>
      <c r="D86" s="8"/>
      <c r="E86" s="8"/>
      <c r="F86" s="8"/>
      <c r="G86" s="8"/>
      <c r="H86" s="8"/>
      <c r="I86" s="8"/>
    </row>
    <row r="87" spans="3:9" ht="12.75">
      <c r="C87" s="8"/>
      <c r="D87" s="8"/>
      <c r="E87" s="8"/>
      <c r="F87" s="8"/>
      <c r="G87" s="8"/>
      <c r="H87" s="8"/>
      <c r="I87" s="8"/>
    </row>
    <row r="88" spans="3:9" ht="12.75">
      <c r="C88" s="8"/>
      <c r="D88" s="8"/>
      <c r="E88" s="8"/>
      <c r="F88" s="8"/>
      <c r="G88" s="8"/>
      <c r="H88" s="8"/>
      <c r="I88" s="8"/>
    </row>
    <row r="89" spans="3:9" ht="12.75">
      <c r="C89" s="8"/>
      <c r="D89" s="8"/>
      <c r="E89" s="8"/>
      <c r="F89" s="8"/>
      <c r="G89" s="8"/>
      <c r="H89" s="8"/>
      <c r="I89" s="8"/>
    </row>
    <row r="90" spans="3:9" ht="12.75">
      <c r="C90" s="8"/>
      <c r="D90" s="8"/>
      <c r="E90" s="8"/>
      <c r="F90" s="8"/>
      <c r="G90" s="8"/>
      <c r="H90" s="8"/>
      <c r="I90" s="8"/>
    </row>
    <row r="91" spans="3:9" ht="12.75">
      <c r="C91" s="8"/>
      <c r="D91" s="8"/>
      <c r="E91" s="8"/>
      <c r="F91" s="8"/>
      <c r="G91" s="8"/>
      <c r="H91" s="8"/>
      <c r="I91" s="8"/>
    </row>
    <row r="92" spans="3:9" ht="12.75">
      <c r="C92" s="8"/>
      <c r="D92" s="8"/>
      <c r="E92" s="8"/>
      <c r="F92" s="8"/>
      <c r="G92" s="8"/>
      <c r="H92" s="8"/>
      <c r="I92" s="8"/>
    </row>
    <row r="93" spans="3:9" ht="12.75">
      <c r="C93" s="8"/>
      <c r="D93" s="8"/>
      <c r="E93" s="8"/>
      <c r="F93" s="8"/>
      <c r="G93" s="8"/>
      <c r="H93" s="8"/>
      <c r="I93" s="8"/>
    </row>
    <row r="94" spans="3:9" ht="12.75">
      <c r="C94" s="8"/>
      <c r="D94" s="8"/>
      <c r="E94" s="8"/>
      <c r="F94" s="8"/>
      <c r="G94" s="8"/>
      <c r="H94" s="8"/>
      <c r="I94" s="8"/>
    </row>
    <row r="95" spans="3:9" ht="12.75">
      <c r="C95" s="8"/>
      <c r="D95" s="8"/>
      <c r="E95" s="8"/>
      <c r="F95" s="8"/>
      <c r="G95" s="8"/>
      <c r="H95" s="8"/>
      <c r="I95" s="8"/>
    </row>
    <row r="96" spans="3:9" ht="12.75">
      <c r="C96" s="8"/>
      <c r="D96" s="8"/>
      <c r="E96" s="8"/>
      <c r="F96" s="8"/>
      <c r="G96" s="8"/>
      <c r="H96" s="8"/>
      <c r="I96" s="8"/>
    </row>
    <row r="97" spans="3:9" ht="12.75">
      <c r="C97" s="8"/>
      <c r="D97" s="8"/>
      <c r="E97" s="8"/>
      <c r="F97" s="8"/>
      <c r="G97" s="8"/>
      <c r="H97" s="8"/>
      <c r="I97" s="8"/>
    </row>
    <row r="98" spans="3:9" ht="12.75">
      <c r="C98" s="8"/>
      <c r="D98" s="8"/>
      <c r="E98" s="8"/>
      <c r="F98" s="8"/>
      <c r="G98" s="8"/>
      <c r="H98" s="8"/>
      <c r="I98" s="8"/>
    </row>
    <row r="99" spans="3:9" ht="12.75">
      <c r="C99" s="8"/>
      <c r="D99" s="8"/>
      <c r="E99" s="8"/>
      <c r="F99" s="8"/>
      <c r="G99" s="8"/>
      <c r="H99" s="8"/>
      <c r="I99" s="8"/>
    </row>
    <row r="100" spans="3:9" ht="12.75">
      <c r="C100" s="8"/>
      <c r="D100" s="8"/>
      <c r="E100" s="8"/>
      <c r="F100" s="8"/>
      <c r="G100" s="8"/>
      <c r="H100" s="8"/>
      <c r="I100" s="8"/>
    </row>
    <row r="101" spans="3:9" ht="12.75">
      <c r="C101" s="8"/>
      <c r="D101" s="8"/>
      <c r="E101" s="8"/>
      <c r="F101" s="8"/>
      <c r="G101" s="8"/>
      <c r="H101" s="8"/>
      <c r="I101" s="8"/>
    </row>
    <row r="102" spans="3:9" ht="12.75">
      <c r="C102" s="8"/>
      <c r="D102" s="8"/>
      <c r="E102" s="8"/>
      <c r="F102" s="8"/>
      <c r="G102" s="8"/>
      <c r="H102" s="8"/>
      <c r="I102" s="8"/>
    </row>
    <row r="103" spans="3:9" ht="12.75">
      <c r="C103" s="8"/>
      <c r="D103" s="8"/>
      <c r="E103" s="8"/>
      <c r="F103" s="8"/>
      <c r="G103" s="8"/>
      <c r="H103" s="8"/>
      <c r="I103" s="8"/>
    </row>
    <row r="104" spans="3:9" ht="12.75">
      <c r="C104" s="8"/>
      <c r="D104" s="8"/>
      <c r="E104" s="8"/>
      <c r="F104" s="8"/>
      <c r="G104" s="8"/>
      <c r="H104" s="8"/>
      <c r="I104" s="8"/>
    </row>
    <row r="105" spans="3:9" ht="12.75">
      <c r="C105" s="8"/>
      <c r="D105" s="8"/>
      <c r="E105" s="8"/>
      <c r="F105" s="8"/>
      <c r="G105" s="8"/>
      <c r="H105" s="8"/>
      <c r="I105" s="8"/>
    </row>
    <row r="106" spans="3:9" ht="12.75">
      <c r="C106" s="8"/>
      <c r="D106" s="8"/>
      <c r="E106" s="8"/>
      <c r="F106" s="8"/>
      <c r="G106" s="8"/>
      <c r="H106" s="8"/>
      <c r="I106" s="8"/>
    </row>
    <row r="107" spans="3:9" ht="12.75">
      <c r="C107" s="8"/>
      <c r="D107" s="8"/>
      <c r="E107" s="8"/>
      <c r="F107" s="8"/>
      <c r="G107" s="8"/>
      <c r="H107" s="8"/>
      <c r="I107" s="8"/>
    </row>
    <row r="108" spans="3:9" ht="12.75">
      <c r="C108" s="8"/>
      <c r="D108" s="8"/>
      <c r="E108" s="8"/>
      <c r="F108" s="8"/>
      <c r="G108" s="8"/>
      <c r="H108" s="8"/>
      <c r="I108" s="8"/>
    </row>
    <row r="109" spans="3:9" ht="12.75">
      <c r="C109" s="8"/>
      <c r="D109" s="8"/>
      <c r="E109" s="8"/>
      <c r="F109" s="8"/>
      <c r="G109" s="8"/>
      <c r="H109" s="8"/>
      <c r="I109" s="8"/>
    </row>
    <row r="110" spans="3:9" ht="12.75">
      <c r="C110" s="8"/>
      <c r="D110" s="8"/>
      <c r="E110" s="8"/>
      <c r="F110" s="8"/>
      <c r="G110" s="8"/>
      <c r="H110" s="8"/>
      <c r="I110" s="8"/>
    </row>
    <row r="111" spans="3:9" ht="12.75">
      <c r="C111" s="8"/>
      <c r="D111" s="8"/>
      <c r="E111" s="8"/>
      <c r="F111" s="8"/>
      <c r="G111" s="8"/>
      <c r="H111" s="8"/>
      <c r="I111" s="8"/>
    </row>
    <row r="112" spans="3:9" ht="12.75">
      <c r="C112" s="8"/>
      <c r="D112" s="8"/>
      <c r="E112" s="8"/>
      <c r="F112" s="8"/>
      <c r="G112" s="8"/>
      <c r="H112" s="8"/>
      <c r="I112" s="8"/>
    </row>
    <row r="113" spans="3:9" ht="12.75">
      <c r="C113" s="8"/>
      <c r="D113" s="8"/>
      <c r="E113" s="8"/>
      <c r="F113" s="8"/>
      <c r="G113" s="8"/>
      <c r="H113" s="8"/>
      <c r="I113" s="8"/>
    </row>
    <row r="114" spans="3:9" ht="12.75">
      <c r="C114" s="8"/>
      <c r="D114" s="8"/>
      <c r="E114" s="8"/>
      <c r="F114" s="8"/>
      <c r="G114" s="8"/>
      <c r="H114" s="8"/>
      <c r="I114" s="8"/>
    </row>
    <row r="115" spans="3:9" ht="12.75">
      <c r="C115" s="8"/>
      <c r="D115" s="8"/>
      <c r="E115" s="8"/>
      <c r="F115" s="8"/>
      <c r="G115" s="8"/>
      <c r="H115" s="8"/>
      <c r="I115" s="8"/>
    </row>
    <row r="116" spans="3:9" ht="12.75">
      <c r="C116" s="8"/>
      <c r="D116" s="8"/>
      <c r="E116" s="8"/>
      <c r="F116" s="8"/>
      <c r="G116" s="8"/>
      <c r="H116" s="8"/>
      <c r="I116" s="8"/>
    </row>
    <row r="117" spans="3:9" ht="12.75">
      <c r="C117" s="8"/>
      <c r="D117" s="8"/>
      <c r="E117" s="8"/>
      <c r="F117" s="8"/>
      <c r="G117" s="8"/>
      <c r="H117" s="8"/>
      <c r="I117" s="8"/>
    </row>
    <row r="118" spans="3:9" ht="12.75">
      <c r="C118" s="8"/>
      <c r="D118" s="8"/>
      <c r="E118" s="8"/>
      <c r="F118" s="8"/>
      <c r="G118" s="8"/>
      <c r="H118" s="8"/>
      <c r="I118" s="8"/>
    </row>
    <row r="119" spans="3:9" ht="12.75">
      <c r="C119" s="8"/>
      <c r="D119" s="8"/>
      <c r="E119" s="8"/>
      <c r="F119" s="8"/>
      <c r="G119" s="8"/>
      <c r="H119" s="8"/>
      <c r="I119" s="8"/>
    </row>
    <row r="120" spans="3:9" ht="12.75">
      <c r="C120" s="8"/>
      <c r="D120" s="8"/>
      <c r="E120" s="8"/>
      <c r="F120" s="8"/>
      <c r="G120" s="8"/>
      <c r="H120" s="8"/>
      <c r="I120" s="8"/>
    </row>
    <row r="121" spans="3:9" ht="12.75">
      <c r="C121" s="8"/>
      <c r="D121" s="8"/>
      <c r="E121" s="8"/>
      <c r="F121" s="8"/>
      <c r="G121" s="8"/>
      <c r="H121" s="8"/>
      <c r="I121" s="8"/>
    </row>
    <row r="122" spans="3:9" ht="12.75">
      <c r="C122" s="8"/>
      <c r="D122" s="8"/>
      <c r="E122" s="8"/>
      <c r="F122" s="8"/>
      <c r="G122" s="8"/>
      <c r="H122" s="8"/>
      <c r="I122" s="8"/>
    </row>
    <row r="123" spans="3:9" ht="12.75">
      <c r="C123" s="8"/>
      <c r="D123" s="8"/>
      <c r="E123" s="8"/>
      <c r="F123" s="8"/>
      <c r="G123" s="8"/>
      <c r="H123" s="8"/>
      <c r="I123" s="8"/>
    </row>
    <row r="124" spans="3:9" ht="12.75">
      <c r="C124" s="8"/>
      <c r="D124" s="8"/>
      <c r="E124" s="8"/>
      <c r="F124" s="8"/>
      <c r="G124" s="8"/>
      <c r="H124" s="8"/>
      <c r="I124" s="8"/>
    </row>
    <row r="125" spans="3:9" ht="12.75">
      <c r="C125" s="8"/>
      <c r="D125" s="8"/>
      <c r="E125" s="8"/>
      <c r="F125" s="8"/>
      <c r="G125" s="8"/>
      <c r="H125" s="8"/>
      <c r="I125" s="8"/>
    </row>
    <row r="126" spans="3:9" ht="12.75">
      <c r="C126" s="8"/>
      <c r="D126" s="8"/>
      <c r="E126" s="8"/>
      <c r="F126" s="8"/>
      <c r="G126" s="8"/>
      <c r="H126" s="8"/>
      <c r="I126" s="8"/>
    </row>
    <row r="127" spans="3:9" ht="12.75">
      <c r="C127" s="8"/>
      <c r="D127" s="8"/>
      <c r="E127" s="8"/>
      <c r="F127" s="8"/>
      <c r="G127" s="8"/>
      <c r="H127" s="8"/>
      <c r="I127" s="8"/>
    </row>
    <row r="128" spans="3:9" ht="12.75">
      <c r="C128" s="8"/>
      <c r="D128" s="8"/>
      <c r="E128" s="8"/>
      <c r="F128" s="8"/>
      <c r="G128" s="8"/>
      <c r="H128" s="8"/>
      <c r="I128" s="8"/>
    </row>
    <row r="129" spans="3:9" ht="12.75">
      <c r="C129" s="8"/>
      <c r="D129" s="8"/>
      <c r="E129" s="8"/>
      <c r="F129" s="8"/>
      <c r="G129" s="8"/>
      <c r="H129" s="8"/>
      <c r="I129" s="8"/>
    </row>
    <row r="130" spans="3:9" ht="12.75">
      <c r="C130" s="8"/>
      <c r="D130" s="8"/>
      <c r="E130" s="8"/>
      <c r="F130" s="8"/>
      <c r="G130" s="8"/>
      <c r="H130" s="8"/>
      <c r="I130" s="8"/>
    </row>
    <row r="131" spans="3:9" ht="12.75">
      <c r="C131" s="8"/>
      <c r="D131" s="8"/>
      <c r="E131" s="8"/>
      <c r="F131" s="8"/>
      <c r="G131" s="8"/>
      <c r="H131" s="8"/>
      <c r="I131" s="8"/>
    </row>
    <row r="132" spans="3:9" ht="12.75">
      <c r="C132" s="8"/>
      <c r="D132" s="8"/>
      <c r="E132" s="8"/>
      <c r="F132" s="8"/>
      <c r="G132" s="8"/>
      <c r="H132" s="8"/>
      <c r="I132" s="8"/>
    </row>
    <row r="133" spans="3:9" ht="12.75">
      <c r="C133" s="8"/>
      <c r="D133" s="8"/>
      <c r="E133" s="8"/>
      <c r="F133" s="8"/>
      <c r="G133" s="8"/>
      <c r="H133" s="8"/>
      <c r="I133" s="8"/>
    </row>
    <row r="134" spans="3:9" ht="12.75">
      <c r="C134" s="8"/>
      <c r="D134" s="8"/>
      <c r="E134" s="8"/>
      <c r="F134" s="8"/>
      <c r="G134" s="8"/>
      <c r="H134" s="8"/>
      <c r="I134" s="8"/>
    </row>
    <row r="135" spans="3:9" ht="12.75">
      <c r="C135" s="8"/>
      <c r="D135" s="8"/>
      <c r="E135" s="8"/>
      <c r="F135" s="8"/>
      <c r="G135" s="8"/>
      <c r="H135" s="8"/>
      <c r="I135" s="8"/>
    </row>
    <row r="136" spans="3:9" ht="12.75">
      <c r="C136" s="8"/>
      <c r="D136" s="8"/>
      <c r="E136" s="8"/>
      <c r="F136" s="8"/>
      <c r="G136" s="8"/>
      <c r="H136" s="8"/>
      <c r="I136" s="8"/>
    </row>
    <row r="137" spans="3:9" ht="12.75">
      <c r="C137" s="8"/>
      <c r="D137" s="8"/>
      <c r="E137" s="8"/>
      <c r="F137" s="8"/>
      <c r="G137" s="8"/>
      <c r="H137" s="8"/>
      <c r="I137" s="8"/>
    </row>
    <row r="138" spans="3:9" ht="12.75">
      <c r="C138" s="8"/>
      <c r="D138" s="8"/>
      <c r="E138" s="8"/>
      <c r="F138" s="8"/>
      <c r="G138" s="8"/>
      <c r="H138" s="8"/>
      <c r="I138" s="8"/>
    </row>
    <row r="139" spans="3:9" ht="12.75">
      <c r="C139" s="8"/>
      <c r="D139" s="8"/>
      <c r="E139" s="8"/>
      <c r="F139" s="8"/>
      <c r="G139" s="8"/>
      <c r="H139" s="8"/>
      <c r="I139" s="8"/>
    </row>
    <row r="140" spans="3:9" ht="12.75">
      <c r="C140" s="8"/>
      <c r="D140" s="8"/>
      <c r="E140" s="8"/>
      <c r="F140" s="8"/>
      <c r="G140" s="8"/>
      <c r="H140" s="8"/>
      <c r="I140" s="8"/>
    </row>
    <row r="141" spans="3:9" ht="12.75">
      <c r="C141" s="8"/>
      <c r="D141" s="8"/>
      <c r="E141" s="8"/>
      <c r="F141" s="8"/>
      <c r="G141" s="8"/>
      <c r="H141" s="8"/>
      <c r="I141" s="8"/>
    </row>
    <row r="142" spans="3:9" ht="12.75">
      <c r="C142" s="8"/>
      <c r="D142" s="8"/>
      <c r="E142" s="8"/>
      <c r="F142" s="8"/>
      <c r="G142" s="8"/>
      <c r="H142" s="8"/>
      <c r="I142" s="8"/>
    </row>
    <row r="143" spans="3:9" ht="12.75">
      <c r="C143" s="8"/>
      <c r="D143" s="8"/>
      <c r="E143" s="8"/>
      <c r="F143" s="8"/>
      <c r="G143" s="8"/>
      <c r="H143" s="8"/>
      <c r="I143" s="8"/>
    </row>
    <row r="144" spans="3:9" ht="12.75">
      <c r="C144" s="8"/>
      <c r="D144" s="8"/>
      <c r="E144" s="8"/>
      <c r="F144" s="8"/>
      <c r="G144" s="8"/>
      <c r="H144" s="8"/>
      <c r="I144" s="8"/>
    </row>
    <row r="145" spans="3:9" ht="12.75">
      <c r="C145" s="8"/>
      <c r="D145" s="8"/>
      <c r="E145" s="8"/>
      <c r="F145" s="8"/>
      <c r="G145" s="8"/>
      <c r="H145" s="8"/>
      <c r="I145" s="8"/>
    </row>
    <row r="146" spans="3:9" ht="12.75">
      <c r="C146" s="8"/>
      <c r="D146" s="8"/>
      <c r="E146" s="8"/>
      <c r="F146" s="8"/>
      <c r="G146" s="8"/>
      <c r="H146" s="8"/>
      <c r="I146" s="8"/>
    </row>
    <row r="147" spans="3:9" ht="12.75">
      <c r="C147" s="8"/>
      <c r="D147" s="8"/>
      <c r="E147" s="8"/>
      <c r="F147" s="8"/>
      <c r="G147" s="8"/>
      <c r="H147" s="8"/>
      <c r="I147" s="8"/>
    </row>
    <row r="148" spans="3:9" ht="12.75">
      <c r="C148" s="8"/>
      <c r="D148" s="8"/>
      <c r="E148" s="8"/>
      <c r="F148" s="8"/>
      <c r="G148" s="8"/>
      <c r="H148" s="8"/>
      <c r="I148" s="8"/>
    </row>
    <row r="149" spans="3:9" ht="12.75">
      <c r="C149" s="8"/>
      <c r="D149" s="8"/>
      <c r="E149" s="8"/>
      <c r="F149" s="8"/>
      <c r="G149" s="8"/>
      <c r="H149" s="8"/>
      <c r="I149" s="8"/>
    </row>
    <row r="150" spans="3:9" ht="12.75">
      <c r="C150" s="8"/>
      <c r="D150" s="8"/>
      <c r="E150" s="8"/>
      <c r="F150" s="8"/>
      <c r="G150" s="8"/>
      <c r="H150" s="8"/>
      <c r="I150" s="8"/>
    </row>
    <row r="151" spans="3:9" ht="12.75">
      <c r="C151" s="8"/>
      <c r="D151" s="8"/>
      <c r="E151" s="8"/>
      <c r="F151" s="8"/>
      <c r="G151" s="8"/>
      <c r="H151" s="8"/>
      <c r="I151" s="8"/>
    </row>
    <row r="152" spans="3:9" ht="12.75">
      <c r="C152" s="8"/>
      <c r="D152" s="8"/>
      <c r="E152" s="8"/>
      <c r="F152" s="8"/>
      <c r="G152" s="8"/>
      <c r="H152" s="8"/>
      <c r="I152" s="8"/>
    </row>
    <row r="153" spans="3:9" ht="12.75">
      <c r="C153" s="8"/>
      <c r="D153" s="8"/>
      <c r="E153" s="8"/>
      <c r="F153" s="8"/>
      <c r="G153" s="8"/>
      <c r="H153" s="8"/>
      <c r="I153" s="8"/>
    </row>
    <row r="154" spans="3:9" ht="12.75">
      <c r="C154" s="8"/>
      <c r="D154" s="8"/>
      <c r="E154" s="8"/>
      <c r="F154" s="8"/>
      <c r="G154" s="8"/>
      <c r="H154" s="8"/>
      <c r="I154" s="8"/>
    </row>
    <row r="155" spans="3:9" ht="12.75">
      <c r="C155" s="8"/>
      <c r="D155" s="8"/>
      <c r="E155" s="8"/>
      <c r="F155" s="8"/>
      <c r="G155" s="8"/>
      <c r="H155" s="8"/>
      <c r="I155" s="8"/>
    </row>
    <row r="156" spans="3:9" ht="12.75">
      <c r="C156" s="8"/>
      <c r="D156" s="8"/>
      <c r="E156" s="8"/>
      <c r="F156" s="8"/>
      <c r="G156" s="8"/>
      <c r="H156" s="8"/>
      <c r="I156" s="8"/>
    </row>
    <row r="157" spans="3:9" ht="12.75">
      <c r="C157" s="8"/>
      <c r="D157" s="8"/>
      <c r="E157" s="8"/>
      <c r="F157" s="8"/>
      <c r="G157" s="8"/>
      <c r="H157" s="8"/>
      <c r="I157" s="8"/>
    </row>
    <row r="158" spans="3:9" ht="12.75">
      <c r="C158" s="8"/>
      <c r="D158" s="8"/>
      <c r="E158" s="8"/>
      <c r="F158" s="8"/>
      <c r="G158" s="8"/>
      <c r="H158" s="8"/>
      <c r="I158" s="8"/>
    </row>
    <row r="159" spans="3:9" ht="12.75">
      <c r="C159" s="8"/>
      <c r="D159" s="8"/>
      <c r="E159" s="8"/>
      <c r="F159" s="8"/>
      <c r="G159" s="8"/>
      <c r="H159" s="8"/>
      <c r="I159" s="8"/>
    </row>
    <row r="160" spans="3:9" ht="12.75">
      <c r="C160" s="8"/>
      <c r="D160" s="8"/>
      <c r="E160" s="8"/>
      <c r="F160" s="8"/>
      <c r="G160" s="8"/>
      <c r="H160" s="8"/>
      <c r="I160" s="8"/>
    </row>
    <row r="161" spans="3:9" ht="12.75">
      <c r="C161" s="8"/>
      <c r="D161" s="8"/>
      <c r="E161" s="8"/>
      <c r="F161" s="8"/>
      <c r="G161" s="8"/>
      <c r="H161" s="8"/>
      <c r="I161" s="8"/>
    </row>
    <row r="162" spans="3:9" ht="12.75">
      <c r="C162" s="8"/>
      <c r="D162" s="8"/>
      <c r="E162" s="8"/>
      <c r="F162" s="8"/>
      <c r="G162" s="8"/>
      <c r="H162" s="8"/>
      <c r="I162" s="8"/>
    </row>
    <row r="163" spans="3:9" ht="12.75">
      <c r="C163" s="8"/>
      <c r="D163" s="8"/>
      <c r="E163" s="8"/>
      <c r="F163" s="8"/>
      <c r="G163" s="8"/>
      <c r="H163" s="8"/>
      <c r="I163" s="8"/>
    </row>
    <row r="164" spans="3:9" ht="12.75">
      <c r="C164" s="8"/>
      <c r="D164" s="8"/>
      <c r="E164" s="8"/>
      <c r="F164" s="8"/>
      <c r="G164" s="8"/>
      <c r="H164" s="8"/>
      <c r="I164" s="8"/>
    </row>
    <row r="165" spans="3:9" ht="12.75">
      <c r="C165" s="8"/>
      <c r="D165" s="8"/>
      <c r="E165" s="8"/>
      <c r="F165" s="8"/>
      <c r="G165" s="8"/>
      <c r="H165" s="8"/>
      <c r="I165" s="8"/>
    </row>
    <row r="166" spans="3:9" ht="12.75">
      <c r="C166" s="8"/>
      <c r="D166" s="8"/>
      <c r="E166" s="8"/>
      <c r="F166" s="8"/>
      <c r="G166" s="8"/>
      <c r="H166" s="8"/>
      <c r="I166" s="8"/>
    </row>
    <row r="167" spans="3:9" ht="12.75">
      <c r="C167" s="8"/>
      <c r="D167" s="8"/>
      <c r="E167" s="8"/>
      <c r="F167" s="8"/>
      <c r="G167" s="8"/>
      <c r="H167" s="8"/>
      <c r="I167" s="8"/>
    </row>
    <row r="168" spans="3:9" ht="12.75">
      <c r="C168" s="8"/>
      <c r="D168" s="8"/>
      <c r="E168" s="8"/>
      <c r="F168" s="8"/>
      <c r="G168" s="8"/>
      <c r="H168" s="8"/>
      <c r="I168" s="8"/>
    </row>
    <row r="169" spans="3:9" ht="12.75">
      <c r="C169" s="8"/>
      <c r="D169" s="8"/>
      <c r="E169" s="8"/>
      <c r="F169" s="8"/>
      <c r="G169" s="8"/>
      <c r="H169" s="8"/>
      <c r="I169" s="8"/>
    </row>
    <row r="170" spans="3:9" ht="12.75">
      <c r="C170" s="8"/>
      <c r="D170" s="8"/>
      <c r="E170" s="8"/>
      <c r="F170" s="8"/>
      <c r="G170" s="8"/>
      <c r="H170" s="8"/>
      <c r="I170" s="8"/>
    </row>
    <row r="171" spans="3:9" ht="12.75">
      <c r="C171" s="8"/>
      <c r="D171" s="8"/>
      <c r="E171" s="8"/>
      <c r="F171" s="8"/>
      <c r="G171" s="8"/>
      <c r="H171" s="8"/>
      <c r="I171" s="8"/>
    </row>
    <row r="172" spans="3:9" ht="12.75">
      <c r="C172" s="8"/>
      <c r="D172" s="8"/>
      <c r="E172" s="8"/>
      <c r="F172" s="8"/>
      <c r="G172" s="8"/>
      <c r="H172" s="8"/>
      <c r="I172" s="8"/>
    </row>
    <row r="173" spans="3:9" ht="12.75">
      <c r="C173" s="8"/>
      <c r="D173" s="8"/>
      <c r="E173" s="8"/>
      <c r="F173" s="8"/>
      <c r="G173" s="8"/>
      <c r="H173" s="8"/>
      <c r="I173" s="8"/>
    </row>
    <row r="174" spans="3:9" ht="12.75">
      <c r="C174" s="8"/>
      <c r="D174" s="8"/>
      <c r="E174" s="8"/>
      <c r="F174" s="8"/>
      <c r="G174" s="8"/>
      <c r="H174" s="8"/>
      <c r="I174" s="8"/>
    </row>
    <row r="175" spans="3:9" ht="12.75">
      <c r="C175" s="8"/>
      <c r="D175" s="8"/>
      <c r="E175" s="8"/>
      <c r="F175" s="8"/>
      <c r="G175" s="8"/>
      <c r="H175" s="8"/>
      <c r="I175" s="8"/>
    </row>
    <row r="176" spans="3:9" ht="12.75">
      <c r="C176" s="8"/>
      <c r="D176" s="8"/>
      <c r="E176" s="8"/>
      <c r="F176" s="8"/>
      <c r="G176" s="8"/>
      <c r="H176" s="8"/>
      <c r="I176" s="8"/>
    </row>
    <row r="177" spans="3:9" ht="12.75">
      <c r="C177" s="8"/>
      <c r="D177" s="8"/>
      <c r="E177" s="8"/>
      <c r="F177" s="8"/>
      <c r="G177" s="8"/>
      <c r="H177" s="8"/>
      <c r="I177" s="8"/>
    </row>
    <row r="178" spans="3:9" ht="12.75">
      <c r="C178" s="8"/>
      <c r="D178" s="8"/>
      <c r="E178" s="8"/>
      <c r="F178" s="8"/>
      <c r="G178" s="8"/>
      <c r="H178" s="8"/>
      <c r="I178" s="8"/>
    </row>
    <row r="179" spans="3:9" ht="12.75">
      <c r="C179" s="8"/>
      <c r="D179" s="8"/>
      <c r="E179" s="8"/>
      <c r="F179" s="8"/>
      <c r="G179" s="8"/>
      <c r="H179" s="8"/>
      <c r="I179" s="8"/>
    </row>
    <row r="180" spans="3:9" ht="12.75">
      <c r="C180" s="8"/>
      <c r="D180" s="8"/>
      <c r="E180" s="8"/>
      <c r="F180" s="8"/>
      <c r="G180" s="8"/>
      <c r="H180" s="8"/>
      <c r="I180" s="8"/>
    </row>
    <row r="181" spans="3:9" ht="12.75">
      <c r="C181" s="8"/>
      <c r="D181" s="8"/>
      <c r="E181" s="8"/>
      <c r="F181" s="8"/>
      <c r="G181" s="8"/>
      <c r="H181" s="8"/>
      <c r="I181" s="8"/>
    </row>
    <row r="182" spans="3:9" ht="12.75">
      <c r="C182" s="8"/>
      <c r="D182" s="8"/>
      <c r="E182" s="8"/>
      <c r="F182" s="8"/>
      <c r="G182" s="8"/>
      <c r="H182" s="8"/>
      <c r="I182" s="8"/>
    </row>
    <row r="183" spans="3:9" ht="12.75">
      <c r="C183" s="8"/>
      <c r="D183" s="8"/>
      <c r="E183" s="8"/>
      <c r="F183" s="8"/>
      <c r="G183" s="8"/>
      <c r="H183" s="8"/>
      <c r="I183" s="8"/>
    </row>
    <row r="184" spans="3:9" ht="12.75">
      <c r="C184" s="8"/>
      <c r="D184" s="8"/>
      <c r="E184" s="8"/>
      <c r="F184" s="8"/>
      <c r="G184" s="8"/>
      <c r="H184" s="8"/>
      <c r="I184" s="8"/>
    </row>
    <row r="185" spans="3:9" ht="12.75">
      <c r="C185" s="8"/>
      <c r="D185" s="8"/>
      <c r="E185" s="8"/>
      <c r="F185" s="8"/>
      <c r="G185" s="8"/>
      <c r="H185" s="8"/>
      <c r="I185" s="8"/>
    </row>
    <row r="186" spans="3:9" ht="12.75">
      <c r="C186" s="8"/>
      <c r="D186" s="8"/>
      <c r="E186" s="8"/>
      <c r="F186" s="8"/>
      <c r="G186" s="8"/>
      <c r="H186" s="8"/>
      <c r="I186" s="8"/>
    </row>
    <row r="187" spans="3:9" ht="12.75">
      <c r="C187" s="8"/>
      <c r="D187" s="8"/>
      <c r="E187" s="8"/>
      <c r="F187" s="8"/>
      <c r="G187" s="8"/>
      <c r="H187" s="8"/>
      <c r="I187" s="8"/>
    </row>
    <row r="188" spans="3:9" ht="12.75">
      <c r="C188" s="8"/>
      <c r="D188" s="8"/>
      <c r="E188" s="8"/>
      <c r="F188" s="8"/>
      <c r="G188" s="8"/>
      <c r="H188" s="8"/>
      <c r="I188" s="8"/>
    </row>
    <row r="189" spans="3:9" ht="12.75">
      <c r="C189" s="8"/>
      <c r="D189" s="8"/>
      <c r="E189" s="8"/>
      <c r="F189" s="8"/>
      <c r="G189" s="8"/>
      <c r="H189" s="8"/>
      <c r="I189" s="8"/>
    </row>
    <row r="190" spans="3:9" ht="12.75">
      <c r="C190" s="8"/>
      <c r="D190" s="8"/>
      <c r="E190" s="8"/>
      <c r="F190" s="8"/>
      <c r="G190" s="8"/>
      <c r="H190" s="8"/>
      <c r="I190" s="8"/>
    </row>
    <row r="191" spans="3:9" ht="12.75">
      <c r="C191" s="8"/>
      <c r="D191" s="8"/>
      <c r="E191" s="8"/>
      <c r="F191" s="8"/>
      <c r="G191" s="8"/>
      <c r="H191" s="8"/>
      <c r="I191" s="8"/>
    </row>
    <row r="192" spans="3:9" ht="12.75">
      <c r="C192" s="8"/>
      <c r="D192" s="8"/>
      <c r="E192" s="8"/>
      <c r="F192" s="8"/>
      <c r="G192" s="8"/>
      <c r="H192" s="8"/>
      <c r="I192" s="8"/>
    </row>
    <row r="193" spans="3:9" ht="12.75">
      <c r="C193" s="8"/>
      <c r="D193" s="8"/>
      <c r="E193" s="8"/>
      <c r="F193" s="8"/>
      <c r="G193" s="8"/>
      <c r="H193" s="8"/>
      <c r="I193" s="8"/>
    </row>
    <row r="194" spans="3:9" ht="12.75">
      <c r="C194" s="8"/>
      <c r="D194" s="8"/>
      <c r="E194" s="8"/>
      <c r="F194" s="8"/>
      <c r="G194" s="8"/>
      <c r="H194" s="8"/>
      <c r="I194" s="8"/>
    </row>
    <row r="195" spans="3:9" ht="12.75">
      <c r="C195" s="8"/>
      <c r="D195" s="8"/>
      <c r="E195" s="8"/>
      <c r="F195" s="8"/>
      <c r="G195" s="8"/>
      <c r="H195" s="8"/>
      <c r="I195" s="8"/>
    </row>
    <row r="196" spans="3:9" ht="12.75">
      <c r="C196" s="8"/>
      <c r="D196" s="8"/>
      <c r="E196" s="8"/>
      <c r="F196" s="8"/>
      <c r="G196" s="8"/>
      <c r="H196" s="8"/>
      <c r="I196" s="8"/>
    </row>
    <row r="197" spans="3:9" ht="12.75">
      <c r="C197" s="8"/>
      <c r="D197" s="8"/>
      <c r="E197" s="8"/>
      <c r="F197" s="8"/>
      <c r="G197" s="8"/>
      <c r="H197" s="8"/>
      <c r="I197" s="8"/>
    </row>
    <row r="198" spans="3:9" ht="12.75">
      <c r="C198" s="8"/>
      <c r="D198" s="8"/>
      <c r="E198" s="8"/>
      <c r="F198" s="8"/>
      <c r="G198" s="8"/>
      <c r="H198" s="8"/>
      <c r="I198" s="8"/>
    </row>
    <row r="199" spans="3:9" ht="12.75">
      <c r="C199" s="8"/>
      <c r="D199" s="8"/>
      <c r="E199" s="8"/>
      <c r="F199" s="8"/>
      <c r="G199" s="8"/>
      <c r="H199" s="8"/>
      <c r="I199" s="8"/>
    </row>
    <row r="200" spans="3:9" ht="12.75">
      <c r="C200" s="8"/>
      <c r="D200" s="8"/>
      <c r="E200" s="8"/>
      <c r="F200" s="8"/>
      <c r="G200" s="8"/>
      <c r="H200" s="8"/>
      <c r="I200" s="8"/>
    </row>
    <row r="201" spans="3:9" ht="12.75">
      <c r="C201" s="8"/>
      <c r="D201" s="8"/>
      <c r="E201" s="8"/>
      <c r="F201" s="8"/>
      <c r="G201" s="8"/>
      <c r="H201" s="8"/>
      <c r="I201" s="8"/>
    </row>
    <row r="202" spans="3:9" ht="12.75">
      <c r="C202" s="8"/>
      <c r="D202" s="8"/>
      <c r="E202" s="8"/>
      <c r="F202" s="8"/>
      <c r="G202" s="8"/>
      <c r="H202" s="8"/>
      <c r="I202" s="8"/>
    </row>
    <row r="203" spans="3:9" ht="12.75">
      <c r="C203" s="8"/>
      <c r="D203" s="8"/>
      <c r="E203" s="8"/>
      <c r="F203" s="8"/>
      <c r="G203" s="8"/>
      <c r="H203" s="8"/>
      <c r="I203" s="8"/>
    </row>
    <row r="204" spans="3:9" ht="12.75">
      <c r="C204" s="8"/>
      <c r="D204" s="8"/>
      <c r="E204" s="8"/>
      <c r="F204" s="8"/>
      <c r="G204" s="8"/>
      <c r="H204" s="8"/>
      <c r="I204" s="8"/>
    </row>
    <row r="205" spans="3:9" ht="12.75">
      <c r="C205" s="8"/>
      <c r="D205" s="8"/>
      <c r="E205" s="8"/>
      <c r="F205" s="8"/>
      <c r="G205" s="8"/>
      <c r="H205" s="8"/>
      <c r="I205" s="8"/>
    </row>
    <row r="206" spans="3:9" ht="12.75">
      <c r="C206" s="8"/>
      <c r="D206" s="8"/>
      <c r="E206" s="8"/>
      <c r="F206" s="8"/>
      <c r="G206" s="8"/>
      <c r="H206" s="8"/>
      <c r="I206" s="8"/>
    </row>
    <row r="207" spans="3:9" ht="12.75">
      <c r="C207" s="8"/>
      <c r="D207" s="8"/>
      <c r="E207" s="8"/>
      <c r="F207" s="8"/>
      <c r="G207" s="8"/>
      <c r="H207" s="8"/>
      <c r="I207" s="8"/>
    </row>
    <row r="208" spans="3:9" ht="12.75">
      <c r="C208" s="8"/>
      <c r="D208" s="8"/>
      <c r="E208" s="8"/>
      <c r="F208" s="8"/>
      <c r="G208" s="8"/>
      <c r="H208" s="8"/>
      <c r="I208" s="8"/>
    </row>
    <row r="209" spans="3:9" ht="12.75">
      <c r="C209" s="8"/>
      <c r="D209" s="8"/>
      <c r="E209" s="8"/>
      <c r="F209" s="8"/>
      <c r="G209" s="8"/>
      <c r="H209" s="8"/>
      <c r="I209" s="8"/>
    </row>
    <row r="210" spans="3:9" ht="12.75">
      <c r="C210" s="8"/>
      <c r="D210" s="8"/>
      <c r="E210" s="8"/>
      <c r="F210" s="8"/>
      <c r="G210" s="8"/>
      <c r="H210" s="8"/>
      <c r="I210" s="8"/>
    </row>
    <row r="211" spans="3:9" ht="12.75">
      <c r="C211" s="8"/>
      <c r="D211" s="8"/>
      <c r="E211" s="8"/>
      <c r="F211" s="8"/>
      <c r="G211" s="8"/>
      <c r="H211" s="8"/>
      <c r="I211" s="8"/>
    </row>
    <row r="212" spans="3:9" ht="12.75">
      <c r="C212" s="8"/>
      <c r="D212" s="8"/>
      <c r="E212" s="8"/>
      <c r="F212" s="8"/>
      <c r="G212" s="8"/>
      <c r="H212" s="8"/>
      <c r="I212" s="8"/>
    </row>
    <row r="213" spans="3:9" ht="12.75">
      <c r="C213" s="8"/>
      <c r="D213" s="8"/>
      <c r="E213" s="8"/>
      <c r="F213" s="8"/>
      <c r="G213" s="8"/>
      <c r="H213" s="8"/>
      <c r="I213" s="8"/>
    </row>
    <row r="214" spans="3:9" ht="12.75">
      <c r="C214" s="8"/>
      <c r="D214" s="8"/>
      <c r="E214" s="8"/>
      <c r="F214" s="8"/>
      <c r="G214" s="8"/>
      <c r="H214" s="8"/>
      <c r="I214" s="8"/>
    </row>
    <row r="215" spans="3:9" ht="12.75">
      <c r="C215" s="8"/>
      <c r="D215" s="8"/>
      <c r="E215" s="8"/>
      <c r="F215" s="8"/>
      <c r="G215" s="8"/>
      <c r="H215" s="8"/>
      <c r="I215" s="8"/>
    </row>
    <row r="216" spans="3:9" ht="12.75">
      <c r="C216" s="8"/>
      <c r="D216" s="8"/>
      <c r="E216" s="8"/>
      <c r="F216" s="8"/>
      <c r="G216" s="8"/>
      <c r="H216" s="8"/>
      <c r="I216" s="8"/>
    </row>
    <row r="217" spans="3:9" ht="12.75">
      <c r="C217" s="8"/>
      <c r="D217" s="8"/>
      <c r="E217" s="8"/>
      <c r="F217" s="8"/>
      <c r="G217" s="8"/>
      <c r="H217" s="8"/>
      <c r="I217" s="8"/>
    </row>
    <row r="218" spans="3:9" ht="12.75">
      <c r="C218" s="8"/>
      <c r="D218" s="8"/>
      <c r="E218" s="8"/>
      <c r="F218" s="8"/>
      <c r="G218" s="8"/>
      <c r="H218" s="8"/>
      <c r="I218" s="8"/>
    </row>
    <row r="219" spans="3:9" ht="12.75">
      <c r="C219" s="8"/>
      <c r="D219" s="8"/>
      <c r="E219" s="8"/>
      <c r="F219" s="8"/>
      <c r="G219" s="8"/>
      <c r="H219" s="8"/>
      <c r="I219" s="8"/>
    </row>
    <row r="220" spans="3:9" ht="12.75">
      <c r="C220" s="8"/>
      <c r="D220" s="8"/>
      <c r="E220" s="8"/>
      <c r="F220" s="8"/>
      <c r="G220" s="8"/>
      <c r="H220" s="8"/>
      <c r="I220" s="8"/>
    </row>
    <row r="221" spans="3:9" ht="12.75">
      <c r="C221" s="8"/>
      <c r="D221" s="8"/>
      <c r="E221" s="8"/>
      <c r="F221" s="8"/>
      <c r="G221" s="8"/>
      <c r="H221" s="8"/>
      <c r="I221" s="8"/>
    </row>
    <row r="222" spans="3:9" ht="12.75">
      <c r="C222" s="8"/>
      <c r="D222" s="8"/>
      <c r="E222" s="8"/>
      <c r="F222" s="8"/>
      <c r="G222" s="8"/>
      <c r="H222" s="8"/>
      <c r="I222" s="8"/>
    </row>
    <row r="223" spans="3:9" ht="12.75">
      <c r="C223" s="8"/>
      <c r="D223" s="8"/>
      <c r="E223" s="8"/>
      <c r="F223" s="8"/>
      <c r="G223" s="8"/>
      <c r="H223" s="8"/>
      <c r="I223" s="8"/>
    </row>
    <row r="224" spans="3:9" ht="12.75">
      <c r="C224" s="8"/>
      <c r="D224" s="8"/>
      <c r="E224" s="8"/>
      <c r="F224" s="8"/>
      <c r="G224" s="8"/>
      <c r="H224" s="8"/>
      <c r="I224" s="8"/>
    </row>
    <row r="225" spans="3:9" ht="12.75">
      <c r="C225" s="8"/>
      <c r="D225" s="8"/>
      <c r="E225" s="8"/>
      <c r="F225" s="8"/>
      <c r="G225" s="8"/>
      <c r="H225" s="8"/>
      <c r="I225" s="8"/>
    </row>
    <row r="226" spans="3:9" ht="12.75">
      <c r="C226" s="8"/>
      <c r="D226" s="8"/>
      <c r="E226" s="8"/>
      <c r="F226" s="8"/>
      <c r="G226" s="8"/>
      <c r="H226" s="8"/>
      <c r="I226" s="8"/>
    </row>
    <row r="227" spans="3:9" ht="12.75">
      <c r="C227" s="8"/>
      <c r="D227" s="8"/>
      <c r="E227" s="8"/>
      <c r="F227" s="8"/>
      <c r="G227" s="8"/>
      <c r="H227" s="8"/>
      <c r="I227" s="8"/>
    </row>
    <row r="228" spans="3:9" ht="12.75">
      <c r="C228" s="8"/>
      <c r="D228" s="8"/>
      <c r="E228" s="8"/>
      <c r="F228" s="8"/>
      <c r="G228" s="8"/>
      <c r="H228" s="8"/>
      <c r="I228" s="8"/>
    </row>
    <row r="229" spans="3:9" ht="12.75">
      <c r="C229" s="8"/>
      <c r="D229" s="8"/>
      <c r="E229" s="8"/>
      <c r="F229" s="8"/>
      <c r="G229" s="8"/>
      <c r="H229" s="8"/>
      <c r="I229" s="8"/>
    </row>
    <row r="230" spans="3:9" ht="12.75">
      <c r="C230" s="8"/>
      <c r="D230" s="8"/>
      <c r="E230" s="8"/>
      <c r="F230" s="8"/>
      <c r="G230" s="8"/>
      <c r="H230" s="8"/>
      <c r="I230" s="8"/>
    </row>
    <row r="231" spans="3:9" ht="12.75">
      <c r="C231" s="8"/>
      <c r="D231" s="8"/>
      <c r="E231" s="8"/>
      <c r="F231" s="8"/>
      <c r="G231" s="8"/>
      <c r="H231" s="8"/>
      <c r="I231" s="8"/>
    </row>
    <row r="232" spans="3:9" ht="12.75">
      <c r="C232" s="8"/>
      <c r="D232" s="8"/>
      <c r="E232" s="8"/>
      <c r="F232" s="8"/>
      <c r="G232" s="8"/>
      <c r="H232" s="8"/>
      <c r="I232" s="8"/>
    </row>
    <row r="233" spans="3:9" ht="12.75">
      <c r="C233" s="8"/>
      <c r="D233" s="8"/>
      <c r="E233" s="8"/>
      <c r="F233" s="8"/>
      <c r="G233" s="8"/>
      <c r="H233" s="8"/>
      <c r="I233" s="8"/>
    </row>
    <row r="234" spans="3:9" ht="12.75">
      <c r="C234" s="8"/>
      <c r="D234" s="8"/>
      <c r="E234" s="8"/>
      <c r="F234" s="8"/>
      <c r="G234" s="8"/>
      <c r="H234" s="8"/>
      <c r="I234" s="8"/>
    </row>
    <row r="235" spans="3:9" ht="12.75">
      <c r="C235" s="8"/>
      <c r="D235" s="8"/>
      <c r="E235" s="8"/>
      <c r="F235" s="8"/>
      <c r="G235" s="8"/>
      <c r="H235" s="8"/>
      <c r="I235" s="8"/>
    </row>
    <row r="236" spans="3:9" ht="12.75">
      <c r="C236" s="8"/>
      <c r="D236" s="8"/>
      <c r="E236" s="8"/>
      <c r="F236" s="8"/>
      <c r="G236" s="8"/>
      <c r="H236" s="8"/>
      <c r="I236" s="8"/>
    </row>
    <row r="237" spans="3:9" ht="12.75">
      <c r="C237" s="8"/>
      <c r="D237" s="8"/>
      <c r="E237" s="8"/>
      <c r="F237" s="8"/>
      <c r="G237" s="8"/>
      <c r="H237" s="8"/>
      <c r="I237" s="8"/>
    </row>
    <row r="238" spans="3:9" ht="12.75">
      <c r="C238" s="8"/>
      <c r="D238" s="8"/>
      <c r="E238" s="8"/>
      <c r="F238" s="8"/>
      <c r="G238" s="8"/>
      <c r="H238" s="8"/>
      <c r="I238" s="8"/>
    </row>
    <row r="239" spans="3:9" ht="12.75">
      <c r="C239" s="8"/>
      <c r="D239" s="8"/>
      <c r="E239" s="8"/>
      <c r="F239" s="8"/>
      <c r="G239" s="8"/>
      <c r="H239" s="8"/>
      <c r="I239" s="8"/>
    </row>
    <row r="240" spans="3:9" ht="12.75">
      <c r="C240" s="8"/>
      <c r="D240" s="8"/>
      <c r="E240" s="8"/>
      <c r="F240" s="8"/>
      <c r="G240" s="8"/>
      <c r="H240" s="8"/>
      <c r="I240" s="8"/>
    </row>
    <row r="241" spans="3:9" ht="12.75">
      <c r="C241" s="8"/>
      <c r="D241" s="8"/>
      <c r="E241" s="8"/>
      <c r="F241" s="8"/>
      <c r="G241" s="8"/>
      <c r="H241" s="8"/>
      <c r="I241" s="8"/>
    </row>
    <row r="242" spans="3:9" ht="12.75">
      <c r="C242" s="8"/>
      <c r="D242" s="8"/>
      <c r="E242" s="8"/>
      <c r="F242" s="8"/>
      <c r="G242" s="8"/>
      <c r="H242" s="8"/>
      <c r="I242" s="8"/>
    </row>
    <row r="243" spans="3:9" ht="12.75">
      <c r="C243" s="8"/>
      <c r="D243" s="8"/>
      <c r="E243" s="8"/>
      <c r="F243" s="8"/>
      <c r="G243" s="8"/>
      <c r="H243" s="8"/>
      <c r="I243" s="8"/>
    </row>
    <row r="244" spans="3:9" ht="12.75">
      <c r="C244" s="8"/>
      <c r="D244" s="8"/>
      <c r="E244" s="8"/>
      <c r="F244" s="8"/>
      <c r="G244" s="8"/>
      <c r="H244" s="8"/>
      <c r="I244" s="8"/>
    </row>
    <row r="245" spans="3:9" ht="12.75">
      <c r="C245" s="8"/>
      <c r="D245" s="8"/>
      <c r="E245" s="8"/>
      <c r="F245" s="8"/>
      <c r="G245" s="8"/>
      <c r="H245" s="8"/>
      <c r="I245" s="8"/>
    </row>
    <row r="246" spans="3:9" ht="12.75">
      <c r="C246" s="8"/>
      <c r="D246" s="8"/>
      <c r="E246" s="8"/>
      <c r="F246" s="8"/>
      <c r="G246" s="8"/>
      <c r="H246" s="8"/>
      <c r="I246" s="8"/>
    </row>
    <row r="247" spans="3:9" ht="12.75">
      <c r="C247" s="8"/>
      <c r="D247" s="8"/>
      <c r="E247" s="8"/>
      <c r="F247" s="8"/>
      <c r="G247" s="8"/>
      <c r="H247" s="8"/>
      <c r="I247" s="8"/>
    </row>
    <row r="248" spans="3:9" ht="12.75">
      <c r="C248" s="8"/>
      <c r="D248" s="8"/>
      <c r="E248" s="8"/>
      <c r="F248" s="8"/>
      <c r="G248" s="8"/>
      <c r="H248" s="8"/>
      <c r="I248" s="8"/>
    </row>
    <row r="249" spans="3:9" ht="12.75">
      <c r="C249" s="8"/>
      <c r="D249" s="8"/>
      <c r="E249" s="8"/>
      <c r="F249" s="8"/>
      <c r="G249" s="8"/>
      <c r="H249" s="8"/>
      <c r="I249" s="8"/>
    </row>
    <row r="250" spans="3:9" ht="12.75">
      <c r="C250" s="8"/>
      <c r="D250" s="8"/>
      <c r="E250" s="8"/>
      <c r="F250" s="8"/>
      <c r="G250" s="8"/>
      <c r="H250" s="8"/>
      <c r="I250" s="8"/>
    </row>
    <row r="251" spans="3:9" ht="12.75">
      <c r="C251" s="8"/>
      <c r="D251" s="8"/>
      <c r="E251" s="8"/>
      <c r="F251" s="8"/>
      <c r="G251" s="8"/>
      <c r="H251" s="8"/>
      <c r="I251" s="8"/>
    </row>
    <row r="252" spans="3:9" ht="12.75">
      <c r="C252" s="8"/>
      <c r="D252" s="8"/>
      <c r="E252" s="8"/>
      <c r="F252" s="8"/>
      <c r="G252" s="8"/>
      <c r="H252" s="8"/>
      <c r="I252" s="8"/>
    </row>
    <row r="253" spans="3:9" ht="12.75">
      <c r="C253" s="8"/>
      <c r="D253" s="8"/>
      <c r="E253" s="8"/>
      <c r="F253" s="8"/>
      <c r="G253" s="8"/>
      <c r="H253" s="8"/>
      <c r="I253" s="8"/>
    </row>
    <row r="254" spans="3:9" ht="12.75">
      <c r="C254" s="8"/>
      <c r="D254" s="8"/>
      <c r="E254" s="8"/>
      <c r="F254" s="8"/>
      <c r="G254" s="8"/>
      <c r="H254" s="8"/>
      <c r="I254" s="8"/>
    </row>
    <row r="255" spans="3:9" ht="12.75">
      <c r="C255" s="8"/>
      <c r="D255" s="8"/>
      <c r="E255" s="8"/>
      <c r="F255" s="8"/>
      <c r="G255" s="8"/>
      <c r="H255" s="8"/>
      <c r="I255" s="8"/>
    </row>
    <row r="256" spans="3:9" ht="12.75">
      <c r="C256" s="8"/>
      <c r="D256" s="8"/>
      <c r="E256" s="8"/>
      <c r="F256" s="8"/>
      <c r="G256" s="8"/>
      <c r="H256" s="8"/>
      <c r="I256" s="8"/>
    </row>
    <row r="257" spans="3:9" ht="12.75">
      <c r="C257" s="8"/>
      <c r="D257" s="8"/>
      <c r="E257" s="8"/>
      <c r="F257" s="8"/>
      <c r="G257" s="8"/>
      <c r="H257" s="8"/>
      <c r="I257" s="8"/>
    </row>
    <row r="258" spans="3:9" ht="12.75">
      <c r="C258" s="8"/>
      <c r="D258" s="8"/>
      <c r="E258" s="8"/>
      <c r="F258" s="8"/>
      <c r="G258" s="8"/>
      <c r="H258" s="8"/>
      <c r="I258" s="8"/>
    </row>
    <row r="259" spans="3:9" ht="12.75">
      <c r="C259" s="8"/>
      <c r="D259" s="8"/>
      <c r="E259" s="8"/>
      <c r="F259" s="8"/>
      <c r="G259" s="8"/>
      <c r="H259" s="8"/>
      <c r="I259" s="8"/>
    </row>
    <row r="260" spans="3:9" ht="12.75">
      <c r="C260" s="8"/>
      <c r="D260" s="8"/>
      <c r="E260" s="8"/>
      <c r="F260" s="8"/>
      <c r="G260" s="8"/>
      <c r="H260" s="8"/>
      <c r="I260" s="8"/>
    </row>
    <row r="261" spans="3:9" ht="12.75">
      <c r="C261" s="8"/>
      <c r="D261" s="8"/>
      <c r="E261" s="8"/>
      <c r="F261" s="8"/>
      <c r="G261" s="8"/>
      <c r="H261" s="8"/>
      <c r="I261" s="8"/>
    </row>
    <row r="262" spans="3:9" ht="12.75">
      <c r="C262" s="8"/>
      <c r="D262" s="8"/>
      <c r="E262" s="8"/>
      <c r="F262" s="8"/>
      <c r="G262" s="8"/>
      <c r="H262" s="8"/>
      <c r="I262" s="8"/>
    </row>
    <row r="263" spans="3:9" ht="12.75">
      <c r="C263" s="8"/>
      <c r="D263" s="8"/>
      <c r="E263" s="8"/>
      <c r="F263" s="8"/>
      <c r="G263" s="8"/>
      <c r="H263" s="8"/>
      <c r="I263" s="8"/>
    </row>
    <row r="264" spans="3:9" ht="12.75">
      <c r="C264" s="8"/>
      <c r="D264" s="8"/>
      <c r="E264" s="8"/>
      <c r="F264" s="8"/>
      <c r="G264" s="8"/>
      <c r="H264" s="8"/>
      <c r="I264" s="8"/>
    </row>
    <row r="265" spans="3:9" ht="12.75">
      <c r="C265" s="8"/>
      <c r="D265" s="8"/>
      <c r="E265" s="8"/>
      <c r="F265" s="8"/>
      <c r="G265" s="8"/>
      <c r="H265" s="8"/>
      <c r="I265" s="8"/>
    </row>
    <row r="266" spans="3:9" ht="12.75">
      <c r="C266" s="8"/>
      <c r="D266" s="8"/>
      <c r="E266" s="8"/>
      <c r="F266" s="8"/>
      <c r="G266" s="8"/>
      <c r="H266" s="8"/>
      <c r="I266" s="8"/>
    </row>
    <row r="267" spans="3:9" ht="12.75">
      <c r="C267" s="8"/>
      <c r="D267" s="8"/>
      <c r="E267" s="8"/>
      <c r="F267" s="8"/>
      <c r="G267" s="8"/>
      <c r="H267" s="8"/>
      <c r="I267" s="8"/>
    </row>
    <row r="268" spans="3:9" ht="12.75">
      <c r="C268" s="8"/>
      <c r="D268" s="8"/>
      <c r="E268" s="8"/>
      <c r="F268" s="8"/>
      <c r="G268" s="8"/>
      <c r="H268" s="8"/>
      <c r="I268" s="8"/>
    </row>
    <row r="269" spans="3:9" ht="12.75">
      <c r="C269" s="8"/>
      <c r="D269" s="8"/>
      <c r="E269" s="8"/>
      <c r="F269" s="8"/>
      <c r="G269" s="8"/>
      <c r="H269" s="8"/>
      <c r="I269" s="8"/>
    </row>
    <row r="270" spans="3:9" ht="12.75">
      <c r="C270" s="8"/>
      <c r="D270" s="8"/>
      <c r="E270" s="8"/>
      <c r="F270" s="8"/>
      <c r="G270" s="8"/>
      <c r="H270" s="8"/>
      <c r="I270" s="8"/>
    </row>
    <row r="271" spans="3:9" ht="12.75">
      <c r="C271" s="8"/>
      <c r="D271" s="8"/>
      <c r="E271" s="8"/>
      <c r="F271" s="8"/>
      <c r="G271" s="8"/>
      <c r="H271" s="8"/>
      <c r="I271" s="8"/>
    </row>
    <row r="272" spans="3:9" ht="12.75">
      <c r="C272" s="8"/>
      <c r="D272" s="8"/>
      <c r="E272" s="8"/>
      <c r="F272" s="8"/>
      <c r="G272" s="8"/>
      <c r="H272" s="8"/>
      <c r="I272" s="8"/>
    </row>
    <row r="273" spans="3:9" ht="12.75">
      <c r="C273" s="8"/>
      <c r="D273" s="8"/>
      <c r="E273" s="8"/>
      <c r="F273" s="8"/>
      <c r="G273" s="8"/>
      <c r="H273" s="8"/>
      <c r="I273" s="8"/>
    </row>
    <row r="274" spans="3:9" ht="12.75">
      <c r="C274" s="8"/>
      <c r="D274" s="8"/>
      <c r="E274" s="8"/>
      <c r="F274" s="8"/>
      <c r="G274" s="8"/>
      <c r="H274" s="8"/>
      <c r="I274" s="8"/>
    </row>
    <row r="275" spans="3:9" ht="12.75">
      <c r="C275" s="8"/>
      <c r="D275" s="8"/>
      <c r="E275" s="8"/>
      <c r="F275" s="8"/>
      <c r="G275" s="8"/>
      <c r="H275" s="8"/>
      <c r="I275" s="8"/>
    </row>
    <row r="276" spans="3:9" ht="12.75">
      <c r="C276" s="8"/>
      <c r="D276" s="8"/>
      <c r="E276" s="8"/>
      <c r="F276" s="8"/>
      <c r="G276" s="8"/>
      <c r="H276" s="8"/>
      <c r="I276" s="8"/>
    </row>
    <row r="277" spans="3:9" ht="12.75">
      <c r="C277" s="8"/>
      <c r="D277" s="8"/>
      <c r="E277" s="8"/>
      <c r="F277" s="8"/>
      <c r="G277" s="8"/>
      <c r="H277" s="8"/>
      <c r="I277" s="8"/>
    </row>
    <row r="278" spans="3:9" ht="12.75">
      <c r="C278" s="8"/>
      <c r="D278" s="8"/>
      <c r="E278" s="8"/>
      <c r="F278" s="8"/>
      <c r="G278" s="8"/>
      <c r="H278" s="8"/>
      <c r="I278" s="8"/>
    </row>
    <row r="279" spans="3:9" ht="12.75">
      <c r="C279" s="8"/>
      <c r="D279" s="8"/>
      <c r="E279" s="8"/>
      <c r="F279" s="8"/>
      <c r="G279" s="8"/>
      <c r="H279" s="8"/>
      <c r="I279" s="8"/>
    </row>
    <row r="280" spans="3:9" ht="12.75">
      <c r="C280" s="8"/>
      <c r="D280" s="8"/>
      <c r="E280" s="8"/>
      <c r="F280" s="8"/>
      <c r="G280" s="8"/>
      <c r="H280" s="8"/>
      <c r="I280" s="8"/>
    </row>
    <row r="281" spans="3:9" ht="12.75">
      <c r="C281" s="8"/>
      <c r="D281" s="8"/>
      <c r="E281" s="8"/>
      <c r="F281" s="8"/>
      <c r="G281" s="8"/>
      <c r="H281" s="8"/>
      <c r="I281" s="8"/>
    </row>
    <row r="282" spans="3:9" ht="12.75">
      <c r="C282" s="8"/>
      <c r="D282" s="8"/>
      <c r="E282" s="8"/>
      <c r="F282" s="8"/>
      <c r="G282" s="8"/>
      <c r="H282" s="8"/>
      <c r="I282" s="8"/>
    </row>
    <row r="283" spans="3:9" ht="12.75">
      <c r="C283" s="8"/>
      <c r="D283" s="8"/>
      <c r="E283" s="8"/>
      <c r="F283" s="8"/>
      <c r="G283" s="8"/>
      <c r="H283" s="8"/>
      <c r="I283" s="8"/>
    </row>
    <row r="284" spans="3:9" ht="12.75">
      <c r="C284" s="8"/>
      <c r="D284" s="8"/>
      <c r="E284" s="8"/>
      <c r="F284" s="8"/>
      <c r="G284" s="8"/>
      <c r="H284" s="8"/>
      <c r="I284" s="8"/>
    </row>
    <row r="285" spans="3:9" ht="12.75">
      <c r="C285" s="8"/>
      <c r="D285" s="8"/>
      <c r="E285" s="8"/>
      <c r="F285" s="8"/>
      <c r="G285" s="8"/>
      <c r="H285" s="8"/>
      <c r="I285" s="8"/>
    </row>
    <row r="286" spans="3:9" ht="12.75">
      <c r="C286" s="8"/>
      <c r="D286" s="8"/>
      <c r="E286" s="8"/>
      <c r="F286" s="8"/>
      <c r="G286" s="8"/>
      <c r="H286" s="8"/>
      <c r="I286" s="8"/>
    </row>
    <row r="287" spans="3:9" ht="12.75">
      <c r="C287" s="8"/>
      <c r="D287" s="8"/>
      <c r="E287" s="8"/>
      <c r="F287" s="8"/>
      <c r="G287" s="8"/>
      <c r="H287" s="8"/>
      <c r="I287" s="8"/>
    </row>
    <row r="288" spans="3:9" ht="12.75">
      <c r="C288" s="8"/>
      <c r="D288" s="8"/>
      <c r="E288" s="8"/>
      <c r="F288" s="8"/>
      <c r="G288" s="8"/>
      <c r="H288" s="8"/>
      <c r="I288" s="8"/>
    </row>
    <row r="289" spans="3:9" ht="12.75">
      <c r="C289" s="8"/>
      <c r="D289" s="8"/>
      <c r="E289" s="8"/>
      <c r="F289" s="8"/>
      <c r="G289" s="8"/>
      <c r="H289" s="8"/>
      <c r="I289" s="8"/>
    </row>
    <row r="290" spans="3:9" ht="12.75">
      <c r="C290" s="8"/>
      <c r="D290" s="8"/>
      <c r="E290" s="8"/>
      <c r="F290" s="8"/>
      <c r="G290" s="8"/>
      <c r="H290" s="8"/>
      <c r="I290" s="8"/>
    </row>
    <row r="291" spans="3:9" ht="12.75">
      <c r="C291" s="8"/>
      <c r="D291" s="8"/>
      <c r="E291" s="8"/>
      <c r="F291" s="8"/>
      <c r="G291" s="8"/>
      <c r="H291" s="8"/>
      <c r="I291" s="8"/>
    </row>
    <row r="292" spans="3:9" ht="12.75">
      <c r="C292" s="8"/>
      <c r="D292" s="8"/>
      <c r="E292" s="8"/>
      <c r="F292" s="8"/>
      <c r="G292" s="8"/>
      <c r="H292" s="8"/>
      <c r="I292" s="8"/>
    </row>
    <row r="293" spans="3:9" ht="12.75">
      <c r="C293" s="8"/>
      <c r="D293" s="8"/>
      <c r="E293" s="8"/>
      <c r="F293" s="8"/>
      <c r="G293" s="8"/>
      <c r="H293" s="8"/>
      <c r="I293" s="8"/>
    </row>
    <row r="294" spans="3:9" ht="12.75">
      <c r="C294" s="8"/>
      <c r="D294" s="8"/>
      <c r="E294" s="8"/>
      <c r="F294" s="8"/>
      <c r="G294" s="8"/>
      <c r="H294" s="8"/>
      <c r="I294" s="8"/>
    </row>
    <row r="295" spans="3:9" ht="12.75">
      <c r="C295" s="8"/>
      <c r="D295" s="8"/>
      <c r="E295" s="8"/>
      <c r="F295" s="8"/>
      <c r="G295" s="8"/>
      <c r="H295" s="8"/>
      <c r="I295" s="8"/>
    </row>
    <row r="296" spans="3:9" ht="12.75">
      <c r="C296" s="8"/>
      <c r="D296" s="8"/>
      <c r="E296" s="8"/>
      <c r="F296" s="8"/>
      <c r="G296" s="8"/>
      <c r="H296" s="8"/>
      <c r="I296" s="8"/>
    </row>
    <row r="297" spans="3:9" ht="12.75">
      <c r="C297" s="8"/>
      <c r="D297" s="8"/>
      <c r="E297" s="8"/>
      <c r="F297" s="8"/>
      <c r="G297" s="8"/>
      <c r="H297" s="8"/>
      <c r="I297" s="8"/>
    </row>
    <row r="298" spans="3:9" ht="12.75">
      <c r="C298" s="8"/>
      <c r="D298" s="8"/>
      <c r="E298" s="8"/>
      <c r="F298" s="8"/>
      <c r="G298" s="8"/>
      <c r="H298" s="8"/>
      <c r="I298" s="8"/>
    </row>
    <row r="299" spans="3:9" ht="12.75">
      <c r="C299" s="8"/>
      <c r="D299" s="8"/>
      <c r="E299" s="8"/>
      <c r="F299" s="8"/>
      <c r="G299" s="8"/>
      <c r="H299" s="8"/>
      <c r="I299" s="8"/>
    </row>
    <row r="300" spans="3:9" ht="12.75">
      <c r="C300" s="8"/>
      <c r="D300" s="8"/>
      <c r="E300" s="8"/>
      <c r="F300" s="8"/>
      <c r="G300" s="8"/>
      <c r="H300" s="8"/>
      <c r="I300" s="8"/>
    </row>
    <row r="301" spans="3:9" ht="12.75">
      <c r="C301" s="8"/>
      <c r="D301" s="8"/>
      <c r="E301" s="8"/>
      <c r="F301" s="8"/>
      <c r="G301" s="8"/>
      <c r="H301" s="8"/>
      <c r="I301" s="8"/>
    </row>
    <row r="302" spans="3:9" ht="12.75">
      <c r="C302" s="8"/>
      <c r="D302" s="8"/>
      <c r="E302" s="8"/>
      <c r="F302" s="8"/>
      <c r="G302" s="8"/>
      <c r="H302" s="8"/>
      <c r="I302" s="8"/>
    </row>
    <row r="303" spans="3:9" ht="12.75">
      <c r="C303" s="8"/>
      <c r="D303" s="8"/>
      <c r="E303" s="8"/>
      <c r="F303" s="8"/>
      <c r="G303" s="8"/>
      <c r="H303" s="8"/>
      <c r="I303" s="8"/>
    </row>
    <row r="304" spans="3:9" ht="12.75">
      <c r="C304" s="8"/>
      <c r="D304" s="8"/>
      <c r="E304" s="8"/>
      <c r="F304" s="8"/>
      <c r="G304" s="8"/>
      <c r="H304" s="8"/>
      <c r="I304" s="8"/>
    </row>
    <row r="305" spans="3:9" ht="12.75">
      <c r="C305" s="8"/>
      <c r="D305" s="8"/>
      <c r="E305" s="8"/>
      <c r="F305" s="8"/>
      <c r="G305" s="8"/>
      <c r="H305" s="8"/>
      <c r="I305" s="8"/>
    </row>
    <row r="306" spans="3:9" ht="12.75">
      <c r="C306" s="8"/>
      <c r="D306" s="8"/>
      <c r="E306" s="8"/>
      <c r="F306" s="8"/>
      <c r="G306" s="8"/>
      <c r="H306" s="8"/>
      <c r="I306" s="8"/>
    </row>
    <row r="307" spans="3:9" ht="12.75">
      <c r="C307" s="8"/>
      <c r="D307" s="8"/>
      <c r="E307" s="8"/>
      <c r="F307" s="8"/>
      <c r="G307" s="8"/>
      <c r="H307" s="8"/>
      <c r="I307" s="8"/>
    </row>
    <row r="308" spans="3:9" ht="12.75">
      <c r="C308" s="8"/>
      <c r="D308" s="8"/>
      <c r="E308" s="8"/>
      <c r="F308" s="8"/>
      <c r="G308" s="8"/>
      <c r="H308" s="8"/>
      <c r="I308" s="8"/>
    </row>
    <row r="309" spans="3:9" ht="12.75">
      <c r="C309" s="8"/>
      <c r="D309" s="8"/>
      <c r="E309" s="8"/>
      <c r="F309" s="8"/>
      <c r="G309" s="8"/>
      <c r="H309" s="8"/>
      <c r="I309" s="8"/>
    </row>
    <row r="310" spans="3:9" ht="12.75">
      <c r="C310" s="8"/>
      <c r="D310" s="8"/>
      <c r="E310" s="8"/>
      <c r="F310" s="8"/>
      <c r="G310" s="8"/>
      <c r="H310" s="8"/>
      <c r="I310" s="8"/>
    </row>
    <row r="311" spans="3:9" ht="12.75">
      <c r="C311" s="8"/>
      <c r="D311" s="8"/>
      <c r="E311" s="8"/>
      <c r="F311" s="8"/>
      <c r="G311" s="8"/>
      <c r="H311" s="8"/>
      <c r="I311" s="8"/>
    </row>
    <row r="312" spans="3:9" ht="12.75">
      <c r="C312" s="8"/>
      <c r="D312" s="8"/>
      <c r="E312" s="8"/>
      <c r="F312" s="8"/>
      <c r="G312" s="8"/>
      <c r="H312" s="8"/>
      <c r="I312" s="8"/>
    </row>
    <row r="313" spans="3:9" ht="12.75">
      <c r="C313" s="8"/>
      <c r="D313" s="8"/>
      <c r="E313" s="8"/>
      <c r="F313" s="8"/>
      <c r="G313" s="8"/>
      <c r="H313" s="8"/>
      <c r="I313" s="8"/>
    </row>
    <row r="314" spans="3:9" ht="12.75">
      <c r="C314" s="8"/>
      <c r="D314" s="8"/>
      <c r="E314" s="8"/>
      <c r="F314" s="8"/>
      <c r="G314" s="8"/>
      <c r="H314" s="8"/>
      <c r="I314" s="8"/>
    </row>
    <row r="315" spans="3:9" ht="12.75">
      <c r="C315" s="8"/>
      <c r="D315" s="8"/>
      <c r="E315" s="8"/>
      <c r="F315" s="8"/>
      <c r="G315" s="8"/>
      <c r="H315" s="8"/>
      <c r="I315" s="8"/>
    </row>
    <row r="316" spans="3:9" ht="12.75">
      <c r="C316" s="8"/>
      <c r="D316" s="8"/>
      <c r="E316" s="8"/>
      <c r="F316" s="8"/>
      <c r="G316" s="8"/>
      <c r="H316" s="8"/>
      <c r="I316" s="8"/>
    </row>
    <row r="317" spans="3:9" ht="12.75">
      <c r="C317" s="8"/>
      <c r="D317" s="8"/>
      <c r="E317" s="8"/>
      <c r="F317" s="8"/>
      <c r="G317" s="8"/>
      <c r="H317" s="8"/>
      <c r="I317" s="8"/>
    </row>
    <row r="318" spans="3:9" ht="12.75">
      <c r="C318" s="8"/>
      <c r="D318" s="8"/>
      <c r="E318" s="8"/>
      <c r="F318" s="8"/>
      <c r="G318" s="8"/>
      <c r="H318" s="8"/>
      <c r="I318" s="8"/>
    </row>
    <row r="319" spans="3:9" ht="12.75">
      <c r="C319" s="8"/>
      <c r="D319" s="8"/>
      <c r="E319" s="8"/>
      <c r="F319" s="8"/>
      <c r="G319" s="8"/>
      <c r="H319" s="8"/>
      <c r="I319" s="8"/>
    </row>
    <row r="320" spans="3:9" ht="12.75">
      <c r="C320" s="8"/>
      <c r="D320" s="8"/>
      <c r="E320" s="8"/>
      <c r="F320" s="8"/>
      <c r="G320" s="8"/>
      <c r="H320" s="8"/>
      <c r="I320" s="8"/>
    </row>
    <row r="321" spans="3:9" ht="12.75">
      <c r="C321" s="8"/>
      <c r="D321" s="8"/>
      <c r="E321" s="8"/>
      <c r="F321" s="8"/>
      <c r="G321" s="8"/>
      <c r="H321" s="8"/>
      <c r="I321" s="8"/>
    </row>
    <row r="322" spans="3:9" ht="12.75">
      <c r="C322" s="8"/>
      <c r="D322" s="8"/>
      <c r="E322" s="8"/>
      <c r="F322" s="8"/>
      <c r="G322" s="8"/>
      <c r="H322" s="8"/>
      <c r="I322" s="8"/>
    </row>
    <row r="323" spans="3:9" ht="12.75">
      <c r="C323" s="8"/>
      <c r="D323" s="8"/>
      <c r="E323" s="8"/>
      <c r="F323" s="8"/>
      <c r="G323" s="8"/>
      <c r="H323" s="8"/>
      <c r="I323" s="8"/>
    </row>
    <row r="324" spans="3:9" ht="12.75">
      <c r="C324" s="8"/>
      <c r="D324" s="8"/>
      <c r="E324" s="8"/>
      <c r="F324" s="8"/>
      <c r="G324" s="8"/>
      <c r="H324" s="8"/>
      <c r="I324" s="8"/>
    </row>
    <row r="325" spans="3:9" ht="12.75">
      <c r="C325" s="8"/>
      <c r="D325" s="8"/>
      <c r="E325" s="8"/>
      <c r="F325" s="8"/>
      <c r="G325" s="8"/>
      <c r="H325" s="8"/>
      <c r="I325" s="8"/>
    </row>
    <row r="326" spans="3:9" ht="12.75">
      <c r="C326" s="8"/>
      <c r="D326" s="8"/>
      <c r="E326" s="8"/>
      <c r="F326" s="8"/>
      <c r="G326" s="8"/>
      <c r="H326" s="8"/>
      <c r="I326" s="8"/>
    </row>
    <row r="327" spans="3:9" ht="12.75">
      <c r="C327" s="8"/>
      <c r="D327" s="8"/>
      <c r="E327" s="8"/>
      <c r="F327" s="8"/>
      <c r="G327" s="8"/>
      <c r="H327" s="8"/>
      <c r="I327" s="8"/>
    </row>
    <row r="328" spans="3:9" ht="12.75">
      <c r="C328" s="8"/>
      <c r="D328" s="8"/>
      <c r="E328" s="8"/>
      <c r="F328" s="8"/>
      <c r="G328" s="8"/>
      <c r="H328" s="8"/>
      <c r="I328" s="8"/>
    </row>
    <row r="329" spans="3:9" ht="12.75">
      <c r="C329" s="8"/>
      <c r="D329" s="8"/>
      <c r="E329" s="8"/>
      <c r="F329" s="8"/>
      <c r="G329" s="8"/>
      <c r="H329" s="8"/>
      <c r="I329" s="8"/>
    </row>
    <row r="330" spans="3:9" ht="12.75">
      <c r="C330" s="8"/>
      <c r="D330" s="8"/>
      <c r="E330" s="8"/>
      <c r="F330" s="8"/>
      <c r="G330" s="8"/>
      <c r="H330" s="8"/>
      <c r="I330" s="8"/>
    </row>
    <row r="331" spans="3:9" ht="12.75">
      <c r="C331" s="8"/>
      <c r="D331" s="8"/>
      <c r="E331" s="8"/>
      <c r="F331" s="8"/>
      <c r="G331" s="8"/>
      <c r="H331" s="8"/>
      <c r="I331" s="8"/>
    </row>
    <row r="332" spans="3:9" ht="12.75">
      <c r="C332" s="8"/>
      <c r="D332" s="8"/>
      <c r="E332" s="8"/>
      <c r="F332" s="8"/>
      <c r="G332" s="8"/>
      <c r="H332" s="8"/>
      <c r="I332" s="8"/>
    </row>
    <row r="333" spans="3:9" ht="12.75">
      <c r="C333" s="8"/>
      <c r="D333" s="8"/>
      <c r="E333" s="8"/>
      <c r="F333" s="8"/>
      <c r="G333" s="8"/>
      <c r="H333" s="8"/>
      <c r="I333" s="8"/>
    </row>
    <row r="334" spans="3:9" ht="12.75">
      <c r="C334" s="8"/>
      <c r="D334" s="8"/>
      <c r="E334" s="8"/>
      <c r="F334" s="8"/>
      <c r="G334" s="8"/>
      <c r="H334" s="8"/>
      <c r="I334" s="8"/>
    </row>
    <row r="335" spans="3:9" ht="12.75">
      <c r="C335" s="8"/>
      <c r="D335" s="8"/>
      <c r="E335" s="8"/>
      <c r="F335" s="8"/>
      <c r="G335" s="8"/>
      <c r="H335" s="8"/>
      <c r="I335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 Hopkins</dc:creator>
  <cp:keywords/>
  <dc:description/>
  <cp:lastModifiedBy>phil</cp:lastModifiedBy>
  <cp:lastPrinted>2007-01-28T13:25:02Z</cp:lastPrinted>
  <dcterms:created xsi:type="dcterms:W3CDTF">2001-03-18T14:15:07Z</dcterms:created>
  <dcterms:modified xsi:type="dcterms:W3CDTF">2019-02-25T21:16:25Z</dcterms:modified>
  <cp:category/>
  <cp:version/>
  <cp:contentType/>
  <cp:contentStatus/>
</cp:coreProperties>
</file>